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4B57886A-37A4-4D17-A03C-2D10FB1E30BC}"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1" i="1" l="1"/>
  <c r="F142" i="1"/>
  <c r="F140" i="1"/>
  <c r="B233" i="1"/>
  <c r="B229" i="1"/>
  <c r="B230" i="1"/>
  <c r="B231" i="1"/>
  <c r="B232" i="1"/>
  <c r="B234" i="1"/>
  <c r="F30" i="1"/>
  <c r="F28" i="1"/>
  <c r="F26" i="1"/>
  <c r="F24" i="1"/>
  <c r="F22" i="1"/>
  <c r="F20" i="1"/>
  <c r="F18" i="1"/>
  <c r="F9" i="1"/>
  <c r="F36" i="1"/>
  <c r="F38" i="1"/>
  <c r="D42" i="1"/>
  <c r="F42" i="1" s="1"/>
  <c r="F45" i="1"/>
  <c r="D48" i="1"/>
  <c r="F48" i="1" s="1"/>
  <c r="D50" i="1"/>
  <c r="F50" i="1" s="1"/>
  <c r="D52" i="1"/>
  <c r="F52" i="1" s="1"/>
  <c r="D55" i="1"/>
  <c r="F55" i="1" s="1"/>
  <c r="D57" i="1"/>
  <c r="F57" i="1" s="1"/>
  <c r="F59" i="1"/>
  <c r="F61" i="1" l="1"/>
  <c r="F79" i="1"/>
  <c r="F156" i="1"/>
  <c r="F222" i="1"/>
  <c r="F214" i="1"/>
  <c r="F212" i="1"/>
  <c r="F210" i="1"/>
  <c r="F208" i="1"/>
  <c r="F206" i="1"/>
  <c r="F204" i="1"/>
  <c r="F202" i="1"/>
  <c r="F200" i="1"/>
  <c r="F198" i="1"/>
  <c r="F193" i="1"/>
  <c r="F191" i="1"/>
  <c r="F184" i="1"/>
  <c r="F182" i="1"/>
  <c r="F180" i="1"/>
  <c r="F178" i="1"/>
  <c r="F176" i="1"/>
  <c r="F174" i="1"/>
  <c r="F172" i="1"/>
  <c r="A172" i="1"/>
  <c r="A174" i="1" s="1"/>
  <c r="A176" i="1" s="1"/>
  <c r="A178" i="1" s="1"/>
  <c r="A180" i="1" s="1"/>
  <c r="A182" i="1" s="1"/>
  <c r="A184" i="1" s="1"/>
  <c r="F170" i="1"/>
  <c r="F166" i="1"/>
  <c r="F164" i="1"/>
  <c r="F162" i="1"/>
  <c r="F160" i="1"/>
  <c r="F158" i="1"/>
  <c r="F154" i="1"/>
  <c r="F152" i="1"/>
  <c r="F150" i="1"/>
  <c r="F148" i="1"/>
  <c r="F146" i="1"/>
  <c r="F144" i="1"/>
  <c r="F138" i="1"/>
  <c r="F136" i="1"/>
  <c r="F134" i="1"/>
  <c r="F130" i="1"/>
  <c r="F126" i="1"/>
  <c r="F124" i="1"/>
  <c r="F122" i="1"/>
  <c r="F120" i="1"/>
  <c r="F118" i="1"/>
  <c r="F116" i="1"/>
  <c r="F114" i="1"/>
  <c r="F112" i="1"/>
  <c r="F106" i="1"/>
  <c r="F103" i="1"/>
  <c r="F101" i="1"/>
  <c r="F99" i="1"/>
  <c r="F97" i="1"/>
  <c r="F95" i="1"/>
  <c r="F93" i="1"/>
  <c r="F91" i="1"/>
  <c r="F89" i="1"/>
  <c r="F87" i="1"/>
  <c r="F85" i="1"/>
  <c r="F83" i="1"/>
  <c r="F81" i="1"/>
  <c r="F77" i="1"/>
  <c r="F75" i="1"/>
  <c r="F73" i="1"/>
  <c r="F71" i="1"/>
  <c r="F69" i="1"/>
  <c r="F7" i="1"/>
  <c r="F32" i="1" s="1"/>
  <c r="F229" i="1" s="1"/>
  <c r="F108" i="1" l="1"/>
  <c r="F185" i="1"/>
  <c r="F216" i="1"/>
  <c r="F217" i="1" s="1"/>
  <c r="F224" i="1"/>
  <c r="F234" i="1" l="1"/>
  <c r="F232" i="1"/>
  <c r="F231" i="1"/>
  <c r="F230" i="1"/>
  <c r="F233" i="1" l="1"/>
  <c r="F235" i="1" l="1"/>
</calcChain>
</file>

<file path=xl/sharedStrings.xml><?xml version="1.0" encoding="utf-8"?>
<sst xmlns="http://schemas.openxmlformats.org/spreadsheetml/2006/main" count="302" uniqueCount="158">
  <si>
    <t>NAKWAKITELA WATER PROJECT</t>
  </si>
  <si>
    <t>ITEM</t>
  </si>
  <si>
    <t>DESCRIPTION</t>
  </si>
  <si>
    <t>UNIT</t>
  </si>
  <si>
    <t>QTY</t>
  </si>
  <si>
    <t>RATE</t>
  </si>
  <si>
    <t>ELEMENT NO 1: ELECTROMECHANICAL WORKS</t>
  </si>
  <si>
    <t>A</t>
  </si>
  <si>
    <t>Mobilize to site approximately 80 km from Lodwar town</t>
  </si>
  <si>
    <t>LS</t>
  </si>
  <si>
    <t>B</t>
  </si>
  <si>
    <t>Provide all the necessary equipment and carefully lift borehole submersible pump complete with all accessories and keep them safe as directed by the Engineer (Borehole depth &amp; Casing diameter to be determined in future tests)</t>
  </si>
  <si>
    <t>C</t>
  </si>
  <si>
    <t>Allow for camera scan for the borehole</t>
  </si>
  <si>
    <t>D</t>
  </si>
  <si>
    <t>Calibration Test (2hrs)</t>
  </si>
  <si>
    <t>Hr</t>
  </si>
  <si>
    <t>E</t>
  </si>
  <si>
    <t>Step Draw Down(Q/5m3,Q/3m3,Q/2m3,Q/max for 1.5hrs each)</t>
  </si>
  <si>
    <t>F</t>
  </si>
  <si>
    <t>Constant Discharge Test (24hrs)</t>
  </si>
  <si>
    <t>G</t>
  </si>
  <si>
    <t>Recovery Test (1hrs)</t>
  </si>
  <si>
    <t>I</t>
  </si>
  <si>
    <t>Borehole test pumping report</t>
  </si>
  <si>
    <t>K</t>
  </si>
  <si>
    <t>Trouble shooting and repair of ,control panel for pumping unit as well as electrical solar system</t>
  </si>
  <si>
    <t>L</t>
  </si>
  <si>
    <t xml:space="preserve">Supply, transport and install solar PV array replace damaged existing make, model and watt size </t>
  </si>
  <si>
    <t>PC</t>
  </si>
  <si>
    <t>M</t>
  </si>
  <si>
    <t xml:space="preserve">Provide 30x30x3mm angle lines and weld on the top frames of the solar support structure to anchor the panels to prevent theft an vandalism </t>
  </si>
  <si>
    <t>O</t>
  </si>
  <si>
    <t>4mm2 x 4 STD PVC Flat submersible drop cable</t>
  </si>
  <si>
    <t>P</t>
  </si>
  <si>
    <t>4mm *4core UG cable</t>
  </si>
  <si>
    <t>Q</t>
  </si>
  <si>
    <t>Dayliff Borehole Cover 11/2" x 6" c/w accessories or to match existing</t>
  </si>
  <si>
    <t>R</t>
  </si>
  <si>
    <t>Installation Sundries</t>
  </si>
  <si>
    <t>L/S</t>
  </si>
  <si>
    <t>S</t>
  </si>
  <si>
    <t>Installation Labour, testing, operators training and commissioning</t>
  </si>
  <si>
    <t>TOTAL FOR ELECTROMECHANICAL WORKS</t>
  </si>
  <si>
    <t>ELEMENT NO 2:TANK AND TANK BASE</t>
  </si>
  <si>
    <t>3Mx5M</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</si>
  <si>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</si>
  <si>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</si>
  <si>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</si>
  <si>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</si>
  <si>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1000mm wide foundation trench to a depth not exceeding  1.2m for the foundation columns in normal soil</t>
  </si>
  <si>
    <t>CUM</t>
  </si>
  <si>
    <t>Fillings</t>
  </si>
  <si>
    <t>Return, fill and ram around foundations</t>
  </si>
  <si>
    <t>Mass Concrete</t>
  </si>
  <si>
    <t>Supply all materials and cast a 50mm thick concrete blinding to bed of foundation wall (mix ratio 1:4:8)</t>
  </si>
  <si>
    <t>CM</t>
  </si>
  <si>
    <t>Supply and fix steel bars in foundation and column concrete work including cutting, bending, hoisting, and tying wire and supporting all in position, D12 @ 200 c/c</t>
  </si>
  <si>
    <t>KG</t>
  </si>
  <si>
    <t>Supply and fix steel bars in foundation and column concrete work including cutting, bending, hoisting, and tying wire and supporting all in position, D10 @ 200 c/c (as stirrups for the column and base)</t>
  </si>
  <si>
    <t>Reinforced concrete</t>
  </si>
  <si>
    <t>H</t>
  </si>
  <si>
    <t>Supply all materials and cast a 350mm x 350mm vibrated reinforced column and column base (900mm x 900mm) concrete 1:2:4 (concrete class 20/20)</t>
  </si>
  <si>
    <t>Rough formwork to sides of the columns</t>
  </si>
  <si>
    <t>J</t>
  </si>
  <si>
    <t>Procure/fabricate, supply and install on site a 36,000 ltrs capacity high level steel tank  (Cost to include all fitting accessories such as M18 bolts at nuts for steel joints</t>
  </si>
  <si>
    <t>TOTAL FOR TANK AND TANK BASE</t>
  </si>
  <si>
    <t>ELEMENT 3: PLUMBING WORKS</t>
  </si>
  <si>
    <t>Supply, handle, deliver to site, lay and joint ( rate to include cutting to size, fixing and jointing materials inclusive of sockets, mechanical joints, or rubber rings where applicable)  All GI pipes to BS 534, Class B</t>
  </si>
  <si>
    <t>School pipeline</t>
  </si>
  <si>
    <t>Extend a 1km pipe line (HDPE 63MM to the 10000 l tanks at Lokwadat primary school (this shoould include all the pipe fittings and a tap for the school.</t>
  </si>
  <si>
    <t>Provisional sum for plumbing works including chasing, installing sleaves in concrete, threading, portable power supply, connection accessories and making good all damaged areas</t>
  </si>
  <si>
    <t>50mm dia GI elbow from borehole cover to 10,000l tank</t>
  </si>
  <si>
    <t>NO</t>
  </si>
  <si>
    <t>50mm dia GI Pipe extension from borehole to 10,000l tank</t>
  </si>
  <si>
    <t>LM</t>
  </si>
  <si>
    <t>50mm bucknut</t>
  </si>
  <si>
    <t>Block Board</t>
  </si>
  <si>
    <t>50mm dia Gate valve</t>
  </si>
  <si>
    <t>50mm dia sockets</t>
  </si>
  <si>
    <t>50mm dia elbow</t>
  </si>
  <si>
    <t>50mm dia ball valvue</t>
  </si>
  <si>
    <t xml:space="preserve">HDPE Reducing adaptor 50mm/40mm </t>
  </si>
  <si>
    <t>40mm dia HDPE pipe for water stand and cattle trough extention</t>
  </si>
  <si>
    <t>40mm dia HDPE Tee</t>
  </si>
  <si>
    <t>HDPE reducer 40mm/32mm</t>
  </si>
  <si>
    <t>N</t>
  </si>
  <si>
    <t>32mm dia Gate valve</t>
  </si>
  <si>
    <t>32mm HDPE adaptor</t>
  </si>
  <si>
    <t>32mm GI elbows</t>
  </si>
  <si>
    <t>32mm GI pipe</t>
  </si>
  <si>
    <t xml:space="preserve">Inline chlorination </t>
  </si>
  <si>
    <t>Supply in-line chlorination system after thetanks  and before any taps or aprons. The chlorinator will contain a controllable chlorine addition mechanism allowing for control of chlorine dosage. The chlorinator will be installed with a bypass setup allowing the disconnection of the chlorinator without stopping the main flow. This will be useful for maintenance purposes.</t>
  </si>
  <si>
    <t>TOTAL FOR PLUMBING WORKS</t>
  </si>
  <si>
    <t>ELEMENT 4: COMMUNITY WATER POINT</t>
  </si>
  <si>
    <t>Pipe trench: Excavate for  pipe trench (0.4m x 0.4m x 30m) from tank to water point</t>
  </si>
  <si>
    <t>Excavation to level foundation base to receive hardcore filling</t>
  </si>
  <si>
    <t xml:space="preserve">Provide Place and compact approved hardcore to the thickness shown in the drawing.and ram to attain even level </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</si>
  <si>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</si>
  <si>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</si>
  <si>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</si>
  <si>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</si>
  <si>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225 mm thick vibrated concrete class 1;2;4(Class 20)/20mm</t>
  </si>
  <si>
    <t>Plastering</t>
  </si>
  <si>
    <t xml:space="preserve">Plaster; 25mm with cement, Water proofing and sand mortar 1:1:3 mix on vertical faces of the tapstand </t>
  </si>
  <si>
    <t>Pipes and Fittings</t>
  </si>
  <si>
    <t>40mm HDPE male Adaptor</t>
  </si>
  <si>
    <t>1 1/4"   GI pipe</t>
  </si>
  <si>
    <t xml:space="preserve">1 1/4"  x 1" Reducing GI Socket </t>
  </si>
  <si>
    <t>Block Boarda</t>
  </si>
  <si>
    <t>Polythene Sheets</t>
  </si>
  <si>
    <t>1"  GI Pipe Threaded both sides of length 2m</t>
  </si>
  <si>
    <t>1"  GI Pipe Threaded both sides of length 1m</t>
  </si>
  <si>
    <t>1"  GI Pipe Threaded both sides of length 400mm</t>
  </si>
  <si>
    <t>1" dia GI elbows</t>
  </si>
  <si>
    <t>1" dia equal GI tee</t>
  </si>
  <si>
    <t>1" dia cross GI tee</t>
  </si>
  <si>
    <t>T</t>
  </si>
  <si>
    <t>U</t>
  </si>
  <si>
    <t>1" dia Long Nipples</t>
  </si>
  <si>
    <t>V</t>
  </si>
  <si>
    <t>1" dia Hex Nipples</t>
  </si>
  <si>
    <t>W</t>
  </si>
  <si>
    <t>1" dia GI sockets</t>
  </si>
  <si>
    <t>X</t>
  </si>
  <si>
    <t>1" dia Union</t>
  </si>
  <si>
    <t>Y</t>
  </si>
  <si>
    <t>1" dia peglar taps</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</si>
  <si>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</si>
  <si>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</si>
  <si>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</si>
  <si>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</si>
  <si>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</si>
  <si>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</si>
  <si>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</si>
  <si>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Supply and fix 4" dia Swept Bend With Inspection</t>
  </si>
  <si>
    <t>Supply and build inspection chambers; 600mm wide x 600mm long x 300mm depth,with concrete cover including smooth interior and exterior plasterd surfaces to slope, with locable 1mm thick fabricated mild steel covers to house the gate valves and draw off point connections</t>
  </si>
  <si>
    <t>TOTAL FOR COMMUNITY WATER POINT</t>
  </si>
  <si>
    <t xml:space="preserve">ELEMENT 5:CATTLE TROUGH </t>
  </si>
  <si>
    <t xml:space="preserve">Cattle trough 10m long and located n.e 30m from the community water point as designed to detail with all plumbing works from the community water point incorporating a 30m long HDPE Pipe PN12.5 with all fittings to trough. </t>
  </si>
  <si>
    <t>150mm thick approved hard-core,well compacted in layers  and blinded using 50mm marram/quarry dust</t>
  </si>
  <si>
    <t>Rough formwork to sides of slab</t>
  </si>
  <si>
    <t>Supply and fix mesh fabric reinforcement NO. A142 size 200 x 200mm weighing 2.22 KG per square metre in floor slab ( measured net- NO allowance made for laps; including bends tying wire and distant blocks</t>
  </si>
  <si>
    <t>Supply all materials and cast a 125mm vibrated reinforced concrete slab mix1:2:4 or class 20/20</t>
  </si>
  <si>
    <t>Supply and build, 200mm thick stone foundation walling in cement and sand mortar (1:3). Reinforce with and including  20swg x 25mm wide hoop iron in every alternative course; height 1.2m.</t>
  </si>
  <si>
    <t>15mm thick two coat cement sand (1:3) plaster trowelled smooth and comprising 12mm backing and 3mm finishing coat the masonry</t>
  </si>
  <si>
    <t>Provide 1m wide Stone pitched lining around the water trough</t>
  </si>
  <si>
    <t xml:space="preserve"> Supply and build inspection chambers; 600mm wide x 600mm long x 300mm depth, including smooth interior and exterior plasterd surfaces to slope, with locable 2mm thick fabricated mild steel covers to house the gate valves and draw off point connections</t>
  </si>
  <si>
    <t>TOTAL FOR 1 NO CATTLE TROUGH</t>
  </si>
  <si>
    <t>ELEMENT NO 6:VISIBILITY AND BRANDING</t>
  </si>
  <si>
    <t>Supply and install IRC,USAID and TURKANA COUNTY logos paints with write ups as directed by the officer on a metal plate welded on 1 panel of the overhead tanks. Recommended dimmensions are 2.5m*1.5m</t>
  </si>
  <si>
    <t>Item</t>
  </si>
  <si>
    <t>TOTAL FOR VISISBILITY AND BRANDING</t>
  </si>
  <si>
    <t>SUMMARY</t>
  </si>
  <si>
    <t>TOTAL FOR NAKWAKITELA</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</si>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</sst>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33" x14ac:knownFonts="1">
    <font>
      <sz val="11"/>
      <color theme="1"/>
      <name val="Aptos Narrow"/>
      <charset val="134"/>
      <scheme val="minor"/>
    </font>
    <font>
      <b/>
      <sz val="12"/>
      <color theme="1"/>
      <name val="Times New Roman"/>
      <family val="1"/>
    </font>
    <font>
      <b/>
      <sz val="10"/>
      <color theme="1"/>
      <name val="Times New Roman"/>
      <family val="1"/>
    </font>
    <font>
      <sz val="10"/>
      <color theme="1"/>
      <name val="Times New Roman"/>
      <family val="1"/>
    </font>
    <font>
      <b/>
      <u/>
      <sz val="10"/>
      <color theme="1"/>
      <name val="Times New Roman"/>
      <family val="1"/>
    </font>
    <font>
      <sz val="10"/>
      <color rgb="FF000000"/>
      <name val="Times New Roman"/>
      <family val="1"/>
    </font>
    <font>
      <u/>
      <sz val="10"/>
      <color theme="1"/>
      <name val="Times New Roman"/>
      <family val="1"/>
    </font>
    <font>
      <sz val="10"/>
      <name val="Times New Roman"/>
      <family val="1"/>
    </font>
    <font>
      <b/>
      <u/>
      <sz val="10"/>
      <name val="Times New Roman"/>
      <family val="1"/>
    </font>
    <font>
      <i/>
      <u/>
      <sz val="10"/>
      <name val="Times New Roman"/>
      <family val="1"/>
    </font>
    <font>
      <b/>
      <sz val="10"/>
      <name val="Times New Roman"/>
      <family val="1"/>
    </font>
    <font>
      <b/>
      <u/>
      <sz val="11"/>
      <name val="Times New Roman"/>
      <family val="1"/>
    </font>
    <font>
      <b/>
      <sz val="10"/>
      <color rgb="FF000000"/>
      <name val="Times New Roman"/>
      <family val="1"/>
    </font>
    <font>
      <sz val="11"/>
      <color rgb="FF00B0F0"/>
      <name val="Aptos Narrow"/>
      <family val="2"/>
      <scheme val="minor"/>
    </font>
    <font>
      <sz val="10"/>
      <color indexed="8"/>
      <name val="Times New Roman"/>
      <family val="1"/>
    </font>
    <font>
      <b/>
      <i/>
      <sz val="10"/>
      <name val="Times New Roman"/>
      <family val="1"/>
    </font>
    <font>
      <b/>
      <i/>
      <sz val="10"/>
      <color rgb="FF000000"/>
      <name val="Times New Roman"/>
      <family val="1"/>
    </font>
    <font>
      <i/>
      <u/>
      <sz val="10"/>
      <color theme="1"/>
      <name val="Times New Roman"/>
      <family val="1"/>
    </font>
    <font>
      <b/>
      <sz val="10"/>
      <color theme="1"/>
      <name val="Aptos Narrow"/>
      <family val="2"/>
      <scheme val="minor"/>
    </font>
    <font>
      <sz val="10"/>
      <name val="Aptos Narrow"/>
      <family val="2"/>
      <scheme val="minor"/>
    </font>
    <font>
      <b/>
      <i/>
      <u/>
      <sz val="10"/>
      <name val="Times New Roman"/>
      <family val="1"/>
    </font>
    <font>
      <sz val="11"/>
      <color theme="1"/>
      <name val="Aptos Narrow"/>
      <family val="2"/>
      <scheme val="minor"/>
    </font>
    <font>
      <sz val="10"/>
      <name val="Arial"/>
      <family val="2"/>
    </font>
    <font>
      <b/>
      <sz val="10"/>
      <color theme="1"/>
      <name val="Times New Roman"/>
      <family val="1"/>
    </font>
    <font>
      <sz val="10"/>
      <color theme="1"/>
      <name val="Times New Roman"/>
      <family val="1"/>
    </font>
    <font>
      <b/>
      <sz val="10"/>
      <color indexed="8"/>
      <name val="Times New Roman"/>
      <family val="1"/>
    </font>
    <font>
      <sz val="10"/>
      <name val="Times New Roman"/>
      <family val="1"/>
    </font>
    <font>
      <sz val="10"/>
      <color rgb="FF000000"/>
      <name val="Times New Roman"/>
      <family val="1"/>
    </font>
    <font>
      <sz val="10"/>
      <name val="Arial"/>
      <family val="2"/>
    </font>
    <font>
      <sz val="10"/>
      <name val="Times New Roman"/>
      <family val="2"/>
    </font>
    <font>
      <sz val="10"/>
      <color rgb="FF000000"/>
      <name val="Times New Roman"/>
      <family val="2"/>
    </font>
    <font>
      <sz val="10"/>
      <color indexed="8"/>
      <name val="Times New Roman"/>
      <family val="1"/>
    </font>
    <font>
      <i/>
      <sz val="11"/>
      <color theme="1"/>
      <name val="Aptos Narrow"/>
      <family val="2"/>
      <scheme val="minor"/>
    </font>
  </fonts>
  <fills count="6">
    <fill>
      <patternFill patternType="none"/>
    </fill>
    <fill>
      <patternFill patternType="gray125"/>
    </fill>
    <fill>
      <patternFill patternType="solid">
        <fgColor theme="6" tint="0.39991454817346722"/>
        <bgColor indexed="64"/>
      </patternFill>
    </fill>
    <fill>
      <patternFill patternType="solid">
        <fgColor theme="3" tint="0.89992980742820516"/>
        <bgColor indexed="64"/>
      </patternFill>
    </fill>
    <fill>
      <patternFill patternType="solid">
        <fgColor theme="0"/>
        <bgColor indexed="64"/>
      </patternFill>
    </fill>
    <fill>
      <patternFill patternType="solid">
        <fgColor theme="3" tint="0.89999084444715716"/>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medium">
        <color auto="1"/>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165" fontId="21" fillId="0" borderId="0" applyFont="0" applyFill="0" applyBorder="0" applyAlignment="0" applyProtection="0"/>
    <xf numFmtId="164" fontId="21" fillId="0" borderId="0" applyFont="0" applyFill="0" applyBorder="0" applyAlignment="0" applyProtection="0"/>
    <xf numFmtId="43" fontId="21" fillId="0" borderId="0" applyFont="0" applyFill="0" applyBorder="0" applyAlignment="0" applyProtection="0"/>
    <xf numFmtId="0" fontId="22" fillId="0" borderId="0"/>
    <xf numFmtId="0" fontId="22" fillId="0" borderId="0"/>
    <xf numFmtId="0" fontId="22" fillId="0" borderId="0" applyFont="0"/>
    <xf numFmtId="43" fontId="28" fillId="0" borderId="0" applyFont="0" applyFill="0" applyBorder="0" applyAlignment="0" applyProtection="0"/>
  </cellStyleXfs>
  <cellXfs count="186">
    <xf numFmtId="0" fontId="0" fillId="0" borderId="0" xfId="0"/>
    <xf numFmtId="43" fontId="0" fillId="0" borderId="0" xfId="0" applyNumberFormat="1"/>
    <xf numFmtId="0" fontId="2" fillId="0" borderId="2" xfId="0" applyFont="1" applyBorder="1" applyAlignment="1">
      <alignment horizontal="center" vertical="center"/>
    </xf>
    <xf numFmtId="0" fontId="2" fillId="0" borderId="2" xfId="0" applyFont="1" applyBorder="1" applyAlignment="1">
      <alignment vertical="top"/>
    </xf>
    <xf numFmtId="166" fontId="2" fillId="0" borderId="2" xfId="1" applyNumberFormat="1" applyFont="1" applyBorder="1" applyAlignment="1">
      <alignment vertical="center"/>
    </xf>
    <xf numFmtId="43" fontId="2" fillId="0" borderId="2" xfId="1" applyNumberFormat="1" applyFont="1" applyBorder="1" applyAlignment="1">
      <alignment horizontal="center" vertical="center"/>
    </xf>
    <xf numFmtId="0" fontId="3" fillId="0" borderId="2" xfId="0" applyFont="1" applyBorder="1" applyAlignment="1">
      <alignment vertical="top"/>
    </xf>
    <xf numFmtId="0" fontId="3" fillId="0" borderId="2" xfId="0" applyFont="1" applyBorder="1" applyAlignment="1">
      <alignment horizontal="center" vertical="center"/>
    </xf>
    <xf numFmtId="166" fontId="3" fillId="0" borderId="2" xfId="1" applyNumberFormat="1" applyFont="1" applyBorder="1" applyAlignment="1">
      <alignment vertical="center"/>
    </xf>
    <xf numFmtId="43" fontId="3" fillId="0" borderId="2" xfId="1" applyNumberFormat="1" applyFont="1" applyBorder="1" applyAlignment="1">
      <alignment horizontal="center" vertical="center"/>
    </xf>
    <xf numFmtId="0" fontId="2" fillId="3" borderId="2" xfId="0" applyFont="1" applyFill="1" applyBorder="1" applyAlignment="1">
      <alignment horizontal="center" vertical="center"/>
    </xf>
    <xf numFmtId="0" fontId="4" fillId="3" borderId="2" xfId="0" applyFont="1" applyFill="1" applyBorder="1" applyAlignment="1">
      <alignment vertical="top"/>
    </xf>
    <xf numFmtId="0" fontId="3" fillId="3" borderId="2" xfId="0" applyFont="1" applyFill="1" applyBorder="1" applyAlignment="1">
      <alignment horizontal="center" vertical="center"/>
    </xf>
    <xf numFmtId="166" fontId="3" fillId="3" borderId="2" xfId="1" applyNumberFormat="1" applyFont="1" applyFill="1" applyBorder="1" applyAlignment="1">
      <alignment vertical="center"/>
    </xf>
    <xf numFmtId="43" fontId="3" fillId="3" borderId="2" xfId="1" applyNumberFormat="1" applyFont="1" applyFill="1" applyBorder="1" applyAlignment="1">
      <alignment horizontal="center" vertical="center"/>
    </xf>
    <xf numFmtId="0" fontId="3" fillId="0" borderId="2" xfId="0" applyFont="1" applyBorder="1" applyAlignment="1">
      <alignment vertical="top" wrapText="1"/>
    </xf>
    <xf numFmtId="43" fontId="3" fillId="0" borderId="2" xfId="0" applyNumberFormat="1" applyFont="1" applyBorder="1" applyAlignment="1">
      <alignment horizontal="center" vertical="center"/>
    </xf>
    <xf numFmtId="166" fontId="3" fillId="0" borderId="2" xfId="1" applyNumberFormat="1" applyFont="1" applyFill="1" applyBorder="1" applyAlignment="1">
      <alignment vertical="center"/>
    </xf>
    <xf numFmtId="166" fontId="2" fillId="3" borderId="2" xfId="1" applyNumberFormat="1" applyFont="1" applyFill="1" applyBorder="1" applyAlignment="1">
      <alignment vertical="center"/>
    </xf>
    <xf numFmtId="43" fontId="2" fillId="3" borderId="2" xfId="1" applyNumberFormat="1" applyFont="1" applyFill="1" applyBorder="1" applyAlignment="1">
      <alignment horizontal="center" vertical="center"/>
    </xf>
    <xf numFmtId="43" fontId="2" fillId="3" borderId="2" xfId="0" applyNumberFormat="1" applyFont="1" applyFill="1" applyBorder="1" applyAlignment="1">
      <alignment horizontal="center" vertical="center"/>
    </xf>
    <xf numFmtId="0" fontId="4" fillId="3" borderId="2" xfId="0" applyFont="1" applyFill="1" applyBorder="1" applyAlignment="1">
      <alignment horizontal="center" vertical="center"/>
    </xf>
    <xf numFmtId="0" fontId="6" fillId="3" borderId="2" xfId="0" applyFont="1" applyFill="1" applyBorder="1" applyAlignment="1">
      <alignment horizontal="center" vertical="center"/>
    </xf>
    <xf numFmtId="166" fontId="6" fillId="3" borderId="2" xfId="1" applyNumberFormat="1" applyFont="1" applyFill="1" applyBorder="1" applyAlignment="1">
      <alignment vertical="center"/>
    </xf>
    <xf numFmtId="43" fontId="6" fillId="3" borderId="2" xfId="1" applyNumberFormat="1" applyFont="1" applyFill="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wrapText="1"/>
    </xf>
    <xf numFmtId="166" fontId="7" fillId="0" borderId="2" xfId="1" applyNumberFormat="1" applyFont="1" applyBorder="1" applyAlignment="1">
      <alignment vertical="center" wrapText="1"/>
    </xf>
    <xf numFmtId="43" fontId="7" fillId="0" borderId="2" xfId="1" applyNumberFormat="1" applyFont="1" applyBorder="1" applyAlignment="1">
      <alignment horizontal="center" vertical="center" wrapText="1"/>
    </xf>
    <xf numFmtId="43" fontId="7" fillId="0" borderId="2" xfId="1" applyNumberFormat="1" applyFont="1" applyFill="1" applyBorder="1" applyAlignment="1">
      <alignment horizontal="center" vertical="center"/>
    </xf>
    <xf numFmtId="0" fontId="8" fillId="0" borderId="2" xfId="0" applyFont="1" applyBorder="1" applyAlignment="1">
      <alignment vertical="center" wrapText="1"/>
    </xf>
    <xf numFmtId="0" fontId="9" fillId="0" borderId="2" xfId="0" applyFont="1" applyBorder="1" applyAlignment="1">
      <alignment vertical="center" wrapText="1"/>
    </xf>
    <xf numFmtId="0" fontId="7" fillId="4" borderId="2" xfId="0" applyFont="1" applyFill="1" applyBorder="1" applyAlignment="1">
      <alignment vertical="center" wrapText="1"/>
    </xf>
    <xf numFmtId="43" fontId="7" fillId="0" borderId="2" xfId="1" applyNumberFormat="1" applyFont="1" applyFill="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left" vertical="top" wrapText="1"/>
    </xf>
    <xf numFmtId="43" fontId="7" fillId="0" borderId="2" xfId="1" applyNumberFormat="1" applyFont="1" applyBorder="1" applyAlignment="1">
      <alignment horizontal="center" vertical="center"/>
    </xf>
    <xf numFmtId="0" fontId="10" fillId="3" borderId="2" xfId="0" applyFont="1" applyFill="1" applyBorder="1" applyAlignment="1">
      <alignment horizontal="center" vertical="center" wrapText="1"/>
    </xf>
    <xf numFmtId="0" fontId="10" fillId="3" borderId="2" xfId="0" applyFont="1" applyFill="1" applyBorder="1" applyAlignment="1">
      <alignment horizontal="left" vertical="top" wrapText="1"/>
    </xf>
    <xf numFmtId="166" fontId="10" fillId="3" borderId="2" xfId="1" applyNumberFormat="1" applyFont="1" applyFill="1" applyBorder="1" applyAlignment="1">
      <alignment vertical="center" wrapText="1"/>
    </xf>
    <xf numFmtId="43" fontId="10" fillId="3" borderId="2" xfId="1" applyNumberFormat="1" applyFont="1" applyFill="1" applyBorder="1" applyAlignment="1">
      <alignment horizontal="center" vertical="center" wrapText="1"/>
    </xf>
    <xf numFmtId="43" fontId="10" fillId="3" borderId="2" xfId="1" applyNumberFormat="1" applyFont="1" applyFill="1" applyBorder="1" applyAlignment="1">
      <alignment horizontal="center" vertical="center"/>
    </xf>
    <xf numFmtId="43" fontId="3" fillId="3" borderId="2" xfId="0" applyNumberFormat="1" applyFont="1" applyFill="1" applyBorder="1" applyAlignment="1">
      <alignment horizontal="center" vertical="center"/>
    </xf>
    <xf numFmtId="0" fontId="9" fillId="0" borderId="2" xfId="0" applyFont="1" applyBorder="1" applyAlignment="1">
      <alignment horizontal="left" vertical="top" wrapText="1"/>
    </xf>
    <xf numFmtId="0" fontId="8" fillId="0" borderId="2" xfId="0" applyFont="1" applyBorder="1" applyAlignment="1">
      <alignment horizontal="left" vertical="top" wrapText="1"/>
    </xf>
    <xf numFmtId="166" fontId="7" fillId="0" borderId="2" xfId="1" applyNumberFormat="1" applyFont="1" applyFill="1" applyBorder="1" applyAlignment="1">
      <alignment vertical="center" wrapText="1"/>
    </xf>
    <xf numFmtId="0" fontId="11" fillId="0" borderId="2" xfId="0" applyFont="1" applyBorder="1" applyAlignment="1">
      <alignment horizontal="left" vertical="top" wrapText="1"/>
    </xf>
    <xf numFmtId="0" fontId="10" fillId="0" borderId="2" xfId="0" applyFont="1" applyBorder="1" applyAlignment="1">
      <alignment horizontal="center" vertical="center"/>
    </xf>
    <xf numFmtId="0" fontId="7" fillId="0" borderId="2" xfId="0" applyFont="1" applyBorder="1" applyAlignment="1">
      <alignment horizontal="center" vertical="center"/>
    </xf>
    <xf numFmtId="166" fontId="7" fillId="0" borderId="2" xfId="1" applyNumberFormat="1" applyFont="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left" vertical="top" wrapText="1"/>
    </xf>
    <xf numFmtId="0" fontId="2" fillId="3" borderId="2" xfId="0" applyFont="1" applyFill="1" applyBorder="1" applyAlignment="1">
      <alignment horizontal="left" vertical="top"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left" vertical="top" wrapText="1"/>
    </xf>
    <xf numFmtId="1" fontId="12" fillId="3" borderId="3" xfId="0" applyNumberFormat="1" applyFont="1" applyFill="1" applyBorder="1" applyAlignment="1">
      <alignment horizontal="center" vertical="center" shrinkToFit="1"/>
    </xf>
    <xf numFmtId="0" fontId="10" fillId="3" borderId="4"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4" xfId="0" applyFont="1" applyFill="1" applyBorder="1" applyAlignment="1">
      <alignment vertical="center" wrapText="1"/>
    </xf>
    <xf numFmtId="43" fontId="5" fillId="3" borderId="4" xfId="1" applyNumberFormat="1" applyFont="1" applyFill="1" applyBorder="1" applyAlignment="1">
      <alignment horizontal="left" vertical="center" wrapText="1"/>
    </xf>
    <xf numFmtId="0" fontId="13" fillId="0" borderId="0" xfId="0" applyFont="1"/>
    <xf numFmtId="2" fontId="12" fillId="0" borderId="5" xfId="0" applyNumberFormat="1" applyFont="1" applyBorder="1" applyAlignment="1">
      <alignment horizontal="center" vertical="center" shrinkToFit="1"/>
    </xf>
    <xf numFmtId="0" fontId="10" fillId="0" borderId="6" xfId="0" applyFont="1" applyBorder="1" applyAlignment="1">
      <alignment horizontal="left" vertical="center" wrapText="1"/>
    </xf>
    <xf numFmtId="0" fontId="5" fillId="0" borderId="6" xfId="0" applyFont="1" applyBorder="1" applyAlignment="1">
      <alignment horizontal="left" vertical="center" wrapText="1"/>
    </xf>
    <xf numFmtId="0" fontId="5" fillId="0" borderId="6" xfId="0" applyFont="1" applyBorder="1" applyAlignment="1">
      <alignment vertical="center" wrapText="1"/>
    </xf>
    <xf numFmtId="43" fontId="5" fillId="0" borderId="6" xfId="1" applyNumberFormat="1" applyFont="1" applyFill="1" applyBorder="1" applyAlignment="1">
      <alignment horizontal="left" vertical="center" wrapText="1"/>
    </xf>
    <xf numFmtId="43" fontId="5" fillId="0" borderId="6" xfId="1" applyNumberFormat="1" applyFont="1" applyBorder="1" applyAlignment="1">
      <alignment horizontal="left" vertical="center" wrapText="1"/>
    </xf>
    <xf numFmtId="2" fontId="14" fillId="0" borderId="0" xfId="0" applyNumberFormat="1" applyFont="1" applyAlignment="1">
      <alignment horizontal="center" vertical="center" wrapText="1"/>
    </xf>
    <xf numFmtId="0" fontId="7" fillId="0" borderId="6" xfId="0" applyFont="1" applyBorder="1" applyAlignment="1">
      <alignment horizontal="left" vertical="center" wrapText="1"/>
    </xf>
    <xf numFmtId="0" fontId="7" fillId="0" borderId="6" xfId="0" applyFont="1" applyBorder="1" applyAlignment="1">
      <alignment horizontal="center" vertical="center" wrapText="1"/>
    </xf>
    <xf numFmtId="1" fontId="5" fillId="0" borderId="6" xfId="0" applyNumberFormat="1" applyFont="1" applyBorder="1" applyAlignment="1">
      <alignment vertical="center" shrinkToFit="1"/>
    </xf>
    <xf numFmtId="43" fontId="5" fillId="0" borderId="6" xfId="1" applyNumberFormat="1" applyFont="1" applyBorder="1" applyAlignment="1">
      <alignment horizontal="right" vertical="center" shrinkToFit="1"/>
    </xf>
    <xf numFmtId="2" fontId="5" fillId="0" borderId="5" xfId="0" applyNumberFormat="1" applyFont="1" applyBorder="1" applyAlignment="1">
      <alignment horizontal="center" vertical="center" wrapText="1"/>
    </xf>
    <xf numFmtId="167" fontId="5" fillId="0" borderId="6" xfId="0" applyNumberFormat="1" applyFont="1" applyBorder="1" applyAlignment="1">
      <alignment vertical="center" shrinkToFit="1"/>
    </xf>
    <xf numFmtId="2" fontId="12" fillId="0" borderId="7" xfId="0" applyNumberFormat="1" applyFont="1" applyBorder="1" applyAlignment="1">
      <alignment horizontal="center"/>
    </xf>
    <xf numFmtId="0" fontId="10" fillId="0" borderId="7" xfId="6" applyFont="1" applyBorder="1" applyAlignment="1">
      <alignment horizontal="left" wrapText="1"/>
    </xf>
    <xf numFmtId="0" fontId="10" fillId="0" borderId="7" xfId="6" applyFont="1" applyBorder="1" applyAlignment="1">
      <alignment horizontal="center"/>
    </xf>
    <xf numFmtId="3" fontId="7" fillId="0" borderId="7" xfId="4" applyNumberFormat="1" applyFont="1" applyBorder="1"/>
    <xf numFmtId="43" fontId="5" fillId="0" borderId="7" xfId="1" applyNumberFormat="1" applyFont="1" applyBorder="1" applyAlignment="1">
      <alignment horizontal="center"/>
    </xf>
    <xf numFmtId="43" fontId="7" fillId="0" borderId="8" xfId="1" applyNumberFormat="1" applyFont="1" applyBorder="1" applyAlignment="1">
      <alignment horizontal="center"/>
    </xf>
    <xf numFmtId="0" fontId="8" fillId="0" borderId="6" xfId="0" applyFont="1" applyBorder="1" applyAlignment="1">
      <alignment horizontal="left" vertical="center" wrapText="1"/>
    </xf>
    <xf numFmtId="0" fontId="5" fillId="0" borderId="5" xfId="0" applyFont="1" applyBorder="1" applyAlignment="1">
      <alignment horizontal="center" vertical="center" wrapText="1"/>
    </xf>
    <xf numFmtId="0" fontId="15" fillId="0" borderId="6" xfId="0" applyFont="1" applyBorder="1" applyAlignment="1">
      <alignment horizontal="left" vertical="center" wrapText="1"/>
    </xf>
    <xf numFmtId="0" fontId="15" fillId="0" borderId="6" xfId="0" applyFont="1" applyBorder="1" applyAlignment="1">
      <alignment horizontal="center" vertical="center" wrapText="1"/>
    </xf>
    <xf numFmtId="1" fontId="16" fillId="0" borderId="6" xfId="0" applyNumberFormat="1" applyFont="1" applyBorder="1" applyAlignment="1">
      <alignment vertical="center" shrinkToFit="1"/>
    </xf>
    <xf numFmtId="43" fontId="16" fillId="0" borderId="6" xfId="1" applyNumberFormat="1" applyFont="1" applyFill="1" applyBorder="1" applyAlignment="1">
      <alignment horizontal="right" vertical="center" shrinkToFit="1"/>
    </xf>
    <xf numFmtId="43" fontId="16" fillId="0" borderId="6" xfId="1" applyNumberFormat="1" applyFont="1" applyBorder="1" applyAlignment="1">
      <alignment horizontal="right" vertical="center" shrinkToFit="1"/>
    </xf>
    <xf numFmtId="0" fontId="7" fillId="0" borderId="6" xfId="0" applyFont="1" applyBorder="1" applyAlignment="1">
      <alignment horizontal="center" vertical="center"/>
    </xf>
    <xf numFmtId="0" fontId="4" fillId="0" borderId="2" xfId="0" applyFont="1" applyBorder="1" applyAlignment="1">
      <alignment vertical="top"/>
    </xf>
    <xf numFmtId="43" fontId="10" fillId="0" borderId="2" xfId="1" applyNumberFormat="1" applyFont="1" applyBorder="1" applyAlignment="1">
      <alignment horizontal="center" vertical="center"/>
    </xf>
    <xf numFmtId="2" fontId="14" fillId="0" borderId="2" xfId="0" applyNumberFormat="1" applyFont="1" applyBorder="1" applyAlignment="1">
      <alignment horizontal="center" vertical="center" wrapText="1"/>
    </xf>
    <xf numFmtId="164" fontId="7" fillId="0" borderId="2" xfId="2" applyFont="1" applyBorder="1" applyAlignment="1">
      <alignment vertical="top" wrapText="1"/>
    </xf>
    <xf numFmtId="0" fontId="3" fillId="0" borderId="2" xfId="0" applyFont="1" applyBorder="1" applyAlignment="1">
      <alignment horizontal="center" vertical="center" wrapText="1"/>
    </xf>
    <xf numFmtId="166" fontId="3" fillId="0" borderId="2" xfId="1" applyNumberFormat="1" applyFont="1" applyBorder="1" applyAlignment="1">
      <alignment vertical="center" wrapText="1"/>
    </xf>
    <xf numFmtId="43" fontId="3" fillId="0" borderId="2" xfId="1" applyNumberFormat="1" applyFont="1" applyBorder="1" applyAlignment="1">
      <alignment horizontal="center" vertical="center" wrapText="1"/>
    </xf>
    <xf numFmtId="0" fontId="7" fillId="0" borderId="2" xfId="0" applyFont="1" applyBorder="1" applyAlignment="1">
      <alignment vertical="top" wrapText="1"/>
    </xf>
    <xf numFmtId="0" fontId="3" fillId="0" borderId="2" xfId="0" applyFont="1" applyBorder="1" applyAlignment="1">
      <alignment vertical="center" wrapText="1"/>
    </xf>
    <xf numFmtId="0" fontId="3" fillId="0" borderId="2" xfId="0" applyFont="1" applyBorder="1" applyAlignment="1">
      <alignment vertical="center"/>
    </xf>
    <xf numFmtId="0" fontId="5" fillId="3" borderId="3" xfId="0" applyFont="1" applyFill="1" applyBorder="1" applyAlignment="1">
      <alignment horizontal="center" vertical="center" wrapText="1"/>
    </xf>
    <xf numFmtId="0" fontId="10" fillId="3" borderId="6"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6" xfId="0" applyFont="1" applyFill="1" applyBorder="1" applyAlignment="1">
      <alignment vertical="center" wrapText="1"/>
    </xf>
    <xf numFmtId="43" fontId="5" fillId="3" borderId="6" xfId="1" applyNumberFormat="1" applyFont="1" applyFill="1" applyBorder="1" applyAlignment="1">
      <alignment horizontal="left" vertical="center" wrapText="1"/>
    </xf>
    <xf numFmtId="43" fontId="12" fillId="3" borderId="6" xfId="1" applyNumberFormat="1" applyFont="1" applyFill="1" applyBorder="1" applyAlignment="1">
      <alignment horizontal="right" vertical="center" shrinkToFit="1"/>
    </xf>
    <xf numFmtId="0" fontId="6" fillId="0" borderId="2" xfId="0" applyFont="1" applyBorder="1" applyAlignment="1">
      <alignment vertical="top"/>
    </xf>
    <xf numFmtId="0" fontId="17" fillId="0" borderId="2" xfId="0" applyFont="1" applyBorder="1" applyAlignment="1">
      <alignment vertical="top" wrapText="1"/>
    </xf>
    <xf numFmtId="0" fontId="10" fillId="0" borderId="2" xfId="0" applyFont="1" applyBorder="1" applyAlignment="1">
      <alignment vertical="center" wrapText="1"/>
    </xf>
    <xf numFmtId="0" fontId="3" fillId="0" borderId="2" xfId="0" applyFont="1" applyBorder="1" applyAlignment="1">
      <alignment horizontal="left" vertical="top" wrapText="1"/>
    </xf>
    <xf numFmtId="0" fontId="7" fillId="0" borderId="6" xfId="0" applyFont="1" applyBorder="1" applyAlignment="1">
      <alignment vertical="center" wrapText="1"/>
    </xf>
    <xf numFmtId="0" fontId="18" fillId="0" borderId="2" xfId="0" applyFont="1" applyBorder="1" applyAlignment="1">
      <alignment horizontal="center" vertical="center"/>
    </xf>
    <xf numFmtId="0" fontId="19" fillId="0" borderId="2" xfId="0" applyFont="1" applyBorder="1" applyAlignment="1">
      <alignment vertical="center" wrapText="1"/>
    </xf>
    <xf numFmtId="0" fontId="19" fillId="0" borderId="2" xfId="0" applyFont="1" applyBorder="1" applyAlignment="1">
      <alignment horizontal="center" vertical="center" wrapText="1"/>
    </xf>
    <xf numFmtId="166" fontId="19" fillId="0" borderId="2" xfId="1" applyNumberFormat="1" applyFont="1" applyBorder="1" applyAlignment="1">
      <alignment vertical="center" wrapText="1"/>
    </xf>
    <xf numFmtId="43" fontId="19" fillId="0" borderId="2" xfId="1" applyNumberFormat="1" applyFont="1" applyBorder="1" applyAlignment="1">
      <alignment horizontal="center" vertical="center" wrapText="1"/>
    </xf>
    <xf numFmtId="43" fontId="19" fillId="0" borderId="2" xfId="1" applyNumberFormat="1" applyFont="1" applyFill="1" applyBorder="1" applyAlignment="1">
      <alignment horizontal="center" vertical="center"/>
    </xf>
    <xf numFmtId="43" fontId="3" fillId="0" borderId="2" xfId="1" applyNumberFormat="1" applyFont="1" applyFill="1" applyBorder="1" applyAlignment="1">
      <alignment horizontal="center" vertical="center"/>
    </xf>
    <xf numFmtId="0" fontId="10" fillId="3" borderId="2" xfId="0" applyFont="1" applyFill="1" applyBorder="1" applyAlignment="1">
      <alignment horizontal="center" vertical="center"/>
    </xf>
    <xf numFmtId="0" fontId="12" fillId="3" borderId="2" xfId="0" applyFont="1" applyFill="1" applyBorder="1" applyAlignment="1">
      <alignment horizontal="left" vertical="top"/>
    </xf>
    <xf numFmtId="0" fontId="7" fillId="3" borderId="2" xfId="0" applyFont="1" applyFill="1" applyBorder="1" applyAlignment="1">
      <alignment horizontal="center" vertical="center"/>
    </xf>
    <xf numFmtId="166" fontId="7" fillId="3" borderId="2" xfId="1" applyNumberFormat="1" applyFont="1" applyFill="1" applyBorder="1" applyAlignment="1">
      <alignment vertical="center"/>
    </xf>
    <xf numFmtId="43" fontId="7" fillId="3" borderId="2" xfId="1" applyNumberFormat="1" applyFont="1" applyFill="1" applyBorder="1" applyAlignment="1">
      <alignment horizontal="center" vertical="center"/>
    </xf>
    <xf numFmtId="0" fontId="20" fillId="0" borderId="2" xfId="0" applyFont="1" applyBorder="1" applyAlignment="1">
      <alignment horizontal="left" vertical="top"/>
    </xf>
    <xf numFmtId="166" fontId="7" fillId="0" borderId="2" xfId="1" applyNumberFormat="1" applyFont="1" applyFill="1" applyBorder="1" applyAlignment="1">
      <alignment vertical="center"/>
    </xf>
    <xf numFmtId="166" fontId="10" fillId="0" borderId="2" xfId="1" applyNumberFormat="1" applyFont="1" applyBorder="1" applyAlignment="1">
      <alignment vertical="center"/>
    </xf>
    <xf numFmtId="0" fontId="10" fillId="0" borderId="2" xfId="0" applyFont="1" applyBorder="1" applyAlignment="1">
      <alignment horizontal="left" vertical="top" wrapText="1"/>
    </xf>
    <xf numFmtId="0" fontId="10" fillId="0" borderId="11" xfId="0" applyFont="1" applyBorder="1" applyAlignment="1">
      <alignment horizontal="center" vertical="center"/>
    </xf>
    <xf numFmtId="0" fontId="20" fillId="0" borderId="11" xfId="0" applyFont="1" applyBorder="1" applyAlignment="1">
      <alignment horizontal="left" vertical="top"/>
    </xf>
    <xf numFmtId="0" fontId="7" fillId="0" borderId="11" xfId="0" applyFont="1" applyBorder="1" applyAlignment="1">
      <alignment horizontal="center" vertical="center"/>
    </xf>
    <xf numFmtId="166" fontId="7" fillId="0" borderId="11" xfId="1" applyNumberFormat="1" applyFont="1" applyBorder="1" applyAlignment="1">
      <alignment vertical="center"/>
    </xf>
    <xf numFmtId="43" fontId="7" fillId="0" borderId="11" xfId="1" applyNumberFormat="1" applyFont="1" applyBorder="1" applyAlignment="1">
      <alignment horizontal="center" vertical="center"/>
    </xf>
    <xf numFmtId="43" fontId="3" fillId="0" borderId="11" xfId="0" applyNumberFormat="1" applyFont="1" applyBorder="1" applyAlignment="1">
      <alignment horizontal="center" vertical="center"/>
    </xf>
    <xf numFmtId="0" fontId="3" fillId="0" borderId="0" xfId="0" applyFont="1"/>
    <xf numFmtId="0" fontId="2" fillId="0" borderId="2" xfId="0" applyFont="1" applyBorder="1" applyAlignment="1">
      <alignment horizontal="center" vertical="center" wrapText="1"/>
    </xf>
    <xf numFmtId="2" fontId="14" fillId="0" borderId="6" xfId="0" applyNumberFormat="1" applyFont="1" applyBorder="1" applyAlignment="1">
      <alignment horizontal="center" vertical="center" wrapText="1"/>
    </xf>
    <xf numFmtId="0" fontId="7" fillId="0" borderId="12" xfId="0" applyFont="1" applyBorder="1" applyAlignment="1">
      <alignment horizontal="left" vertical="center" wrapText="1"/>
    </xf>
    <xf numFmtId="0" fontId="5" fillId="0" borderId="13" xfId="0" applyFont="1" applyBorder="1" applyAlignment="1">
      <alignment horizontal="center" vertical="center" wrapText="1"/>
    </xf>
    <xf numFmtId="2" fontId="5" fillId="0" borderId="3" xfId="0" applyNumberFormat="1" applyFont="1" applyBorder="1" applyAlignment="1">
      <alignment horizontal="center" vertical="center" wrapText="1"/>
    </xf>
    <xf numFmtId="43" fontId="2" fillId="3" borderId="6" xfId="0" applyNumberFormat="1" applyFont="1" applyFill="1" applyBorder="1" applyAlignment="1">
      <alignment horizontal="center" vertical="center"/>
    </xf>
    <xf numFmtId="0" fontId="2" fillId="3" borderId="6" xfId="0" applyFont="1" applyFill="1" applyBorder="1" applyAlignment="1">
      <alignment horizontal="center" vertical="center"/>
    </xf>
    <xf numFmtId="164" fontId="10" fillId="3" borderId="6" xfId="2" applyFont="1" applyFill="1" applyBorder="1" applyAlignment="1">
      <alignment vertical="top" wrapText="1"/>
    </xf>
    <xf numFmtId="166" fontId="2" fillId="3" borderId="6" xfId="1" applyNumberFormat="1" applyFont="1" applyFill="1" applyBorder="1" applyAlignment="1">
      <alignment vertical="center"/>
    </xf>
    <xf numFmtId="43" fontId="2" fillId="3" borderId="6" xfId="1" applyNumberFormat="1" applyFont="1" applyFill="1" applyBorder="1" applyAlignment="1">
      <alignment horizontal="center" vertical="center"/>
    </xf>
    <xf numFmtId="43" fontId="10" fillId="3" borderId="6" xfId="1" applyNumberFormat="1" applyFont="1" applyFill="1" applyBorder="1" applyAlignment="1">
      <alignment horizontal="center" vertical="center"/>
    </xf>
    <xf numFmtId="0" fontId="23" fillId="0" borderId="2" xfId="0" applyFont="1" applyBorder="1" applyAlignment="1">
      <alignment horizontal="center" vertical="center"/>
    </xf>
    <xf numFmtId="0" fontId="24" fillId="0" borderId="2" xfId="0" applyFont="1" applyBorder="1" applyAlignment="1">
      <alignment vertical="top" wrapText="1"/>
    </xf>
    <xf numFmtId="0" fontId="24" fillId="0" borderId="2" xfId="0" applyFont="1" applyBorder="1" applyAlignment="1">
      <alignment horizontal="center" vertical="center"/>
    </xf>
    <xf numFmtId="1" fontId="24" fillId="0" borderId="2" xfId="1" applyNumberFormat="1" applyFont="1" applyBorder="1" applyAlignment="1">
      <alignment horizontal="center" vertical="center"/>
    </xf>
    <xf numFmtId="43" fontId="24" fillId="0" borderId="2" xfId="1" applyNumberFormat="1" applyFont="1" applyBorder="1" applyAlignment="1">
      <alignment horizontal="center" vertical="center"/>
    </xf>
    <xf numFmtId="0" fontId="24" fillId="0" borderId="2" xfId="0" applyFont="1" applyBorder="1" applyAlignment="1">
      <alignment vertical="top"/>
    </xf>
    <xf numFmtId="2" fontId="25" fillId="0" borderId="2" xfId="0" applyNumberFormat="1" applyFont="1" applyBorder="1" applyAlignment="1">
      <alignment horizontal="center" vertical="top" wrapText="1"/>
    </xf>
    <xf numFmtId="0" fontId="26" fillId="0" borderId="2" xfId="0" applyFont="1" applyBorder="1" applyAlignment="1">
      <alignment horizontal="left" vertical="top" wrapText="1"/>
    </xf>
    <xf numFmtId="0" fontId="26" fillId="0" borderId="2" xfId="0" applyFont="1" applyBorder="1" applyAlignment="1">
      <alignment horizontal="center" vertical="top" wrapText="1"/>
    </xf>
    <xf numFmtId="1" fontId="27" fillId="0" borderId="2" xfId="0" applyNumberFormat="1" applyFont="1" applyBorder="1" applyAlignment="1">
      <alignment horizontal="center" vertical="top" shrinkToFit="1"/>
    </xf>
    <xf numFmtId="165" fontId="27" fillId="0" borderId="2" xfId="1" applyFont="1" applyFill="1" applyBorder="1" applyAlignment="1">
      <alignment horizontal="right" vertical="top" shrinkToFit="1"/>
    </xf>
    <xf numFmtId="4" fontId="27" fillId="0" borderId="2" xfId="0" applyNumberFormat="1" applyFont="1" applyBorder="1" applyAlignment="1">
      <alignment horizontal="right" vertical="top" shrinkToFit="1"/>
    </xf>
    <xf numFmtId="0" fontId="26" fillId="0" borderId="2" xfId="0" applyFont="1" applyBorder="1" applyAlignment="1">
      <alignment vertical="top" wrapText="1"/>
    </xf>
    <xf numFmtId="0" fontId="27" fillId="0" borderId="2" xfId="0" applyFont="1" applyBorder="1" applyAlignment="1">
      <alignment vertical="top" wrapText="1"/>
    </xf>
    <xf numFmtId="0" fontId="23" fillId="4" borderId="2" xfId="0" applyFont="1" applyFill="1" applyBorder="1" applyAlignment="1">
      <alignment horizontal="center" vertical="center"/>
    </xf>
    <xf numFmtId="0" fontId="24" fillId="4" borderId="2" xfId="0" applyFont="1" applyFill="1" applyBorder="1" applyAlignment="1">
      <alignment vertical="top" wrapText="1"/>
    </xf>
    <xf numFmtId="0" fontId="24" fillId="4" borderId="2" xfId="0" applyFont="1" applyFill="1" applyBorder="1" applyAlignment="1">
      <alignment horizontal="center" vertical="center"/>
    </xf>
    <xf numFmtId="1" fontId="24" fillId="4" borderId="2" xfId="1" applyNumberFormat="1" applyFont="1" applyFill="1" applyBorder="1" applyAlignment="1">
      <alignment horizontal="center" vertical="center"/>
    </xf>
    <xf numFmtId="43" fontId="24" fillId="4" borderId="2" xfId="1" applyNumberFormat="1" applyFont="1" applyFill="1" applyBorder="1" applyAlignment="1">
      <alignment horizontal="center" vertical="center"/>
    </xf>
    <xf numFmtId="0" fontId="23" fillId="4" borderId="14" xfId="0" applyFont="1" applyFill="1" applyBorder="1" applyAlignment="1">
      <alignment horizontal="center" vertical="center"/>
    </xf>
    <xf numFmtId="43" fontId="24" fillId="4" borderId="15" xfId="1" applyNumberFormat="1" applyFont="1" applyFill="1" applyBorder="1" applyAlignment="1">
      <alignment horizontal="center" vertical="center"/>
    </xf>
    <xf numFmtId="2" fontId="25" fillId="0" borderId="9" xfId="0" applyNumberFormat="1" applyFont="1" applyBorder="1" applyAlignment="1">
      <alignment horizontal="center" vertical="center" wrapText="1"/>
    </xf>
    <xf numFmtId="0" fontId="29" fillId="0" borderId="2" xfId="0" applyFont="1" applyBorder="1" applyAlignment="1">
      <alignment horizontal="left" vertical="center" wrapText="1"/>
    </xf>
    <xf numFmtId="0" fontId="29" fillId="0" borderId="2" xfId="0" applyFont="1" applyBorder="1" applyAlignment="1">
      <alignment horizontal="center" vertical="center" wrapText="1"/>
    </xf>
    <xf numFmtId="1" fontId="30" fillId="0" borderId="2" xfId="0" applyNumberFormat="1" applyFont="1" applyBorder="1" applyAlignment="1">
      <alignment horizontal="center" vertical="center" shrinkToFit="1"/>
    </xf>
    <xf numFmtId="165" fontId="30" fillId="0" borderId="2" xfId="1" applyFont="1" applyBorder="1" applyAlignment="1">
      <alignment horizontal="right" vertical="center" shrinkToFit="1"/>
    </xf>
    <xf numFmtId="165" fontId="30" fillId="0" borderId="10" xfId="1" applyFont="1" applyBorder="1" applyAlignment="1">
      <alignment horizontal="right" vertical="center" shrinkToFit="1"/>
    </xf>
    <xf numFmtId="2" fontId="31" fillId="0" borderId="14" xfId="0" applyNumberFormat="1" applyFont="1" applyBorder="1" applyAlignment="1">
      <alignment horizontal="center" vertical="center" wrapText="1"/>
    </xf>
    <xf numFmtId="165" fontId="30" fillId="0" borderId="15" xfId="1" applyFont="1" applyBorder="1" applyAlignment="1">
      <alignment horizontal="right" vertical="center" shrinkToFit="1"/>
    </xf>
    <xf numFmtId="1" fontId="24" fillId="0" borderId="0" xfId="1" applyNumberFormat="1" applyFont="1" applyAlignment="1">
      <alignment horizontal="center" vertical="center"/>
    </xf>
    <xf numFmtId="0" fontId="23" fillId="5" borderId="2" xfId="0" applyFont="1" applyFill="1" applyBorder="1" applyAlignment="1">
      <alignment horizontal="center" vertical="center"/>
    </xf>
    <xf numFmtId="0" fontId="23" fillId="5" borderId="2" xfId="0" applyFont="1" applyFill="1" applyBorder="1" applyAlignment="1">
      <alignment vertical="top" wrapText="1"/>
    </xf>
    <xf numFmtId="1" fontId="23" fillId="5" borderId="2" xfId="1" applyNumberFormat="1" applyFont="1" applyFill="1" applyBorder="1" applyAlignment="1">
      <alignment horizontal="center" vertical="center"/>
    </xf>
    <xf numFmtId="43" fontId="23" fillId="5" borderId="2" xfId="1" applyNumberFormat="1" applyFont="1" applyFill="1" applyBorder="1" applyAlignment="1">
      <alignment horizontal="center" vertical="center"/>
    </xf>
    <xf numFmtId="43" fontId="23" fillId="5" borderId="2" xfId="0" applyNumberFormat="1" applyFont="1" applyFill="1" applyBorder="1" applyAlignment="1">
      <alignment horizontal="center" vertical="center"/>
    </xf>
    <xf numFmtId="0" fontId="23" fillId="3" borderId="2" xfId="0" applyFont="1" applyFill="1" applyBorder="1" applyAlignment="1">
      <alignment vertical="top"/>
    </xf>
    <xf numFmtId="2" fontId="5" fillId="0" borderId="0" xfId="0" applyNumberFormat="1" applyFont="1" applyAlignment="1">
      <alignment horizontal="center" vertical="center" wrapText="1"/>
    </xf>
    <xf numFmtId="43" fontId="2" fillId="0" borderId="2" xfId="1" applyNumberFormat="1" applyFont="1" applyBorder="1" applyAlignment="1">
      <alignment horizontal="center" vertical="center" wrapText="1"/>
    </xf>
    <xf numFmtId="166" fontId="3" fillId="0" borderId="2" xfId="1" applyNumberFormat="1" applyFont="1" applyBorder="1" applyAlignment="1">
      <alignment horizontal="center"/>
    </xf>
    <xf numFmtId="0" fontId="1" fillId="2" borderId="1" xfId="0" applyFont="1" applyFill="1" applyBorder="1" applyAlignment="1">
      <alignment horizontal="center" vertical="center"/>
    </xf>
    <xf numFmtId="0" fontId="32" fillId="0" borderId="15" xfId="0" applyFont="1" applyBorder="1" applyAlignment="1">
      <alignment horizontal="left" vertical="center" wrapText="1"/>
    </xf>
    <xf numFmtId="0" fontId="32" fillId="0" borderId="16" xfId="0" applyFont="1" applyBorder="1" applyAlignment="1">
      <alignment horizontal="left" vertical="center" wrapText="1"/>
    </xf>
    <xf numFmtId="0" fontId="32" fillId="0" borderId="14" xfId="0" applyFont="1" applyBorder="1" applyAlignment="1">
      <alignment horizontal="left" vertical="center" wrapText="1"/>
    </xf>
  </cellXfs>
  <cellStyles count="8">
    <cellStyle name="Comma" xfId="1" builtinId="3"/>
    <cellStyle name="Comma 10 2" xfId="3" xr:uid="{00000000-0005-0000-0000-000031000000}"/>
    <cellStyle name="Comma 2 2" xfId="7" xr:uid="{7AF2F1A2-09B5-445B-A543-04E4F1F24CF4}"/>
    <cellStyle name="Currency" xfId="2" builtinId="4"/>
    <cellStyle name="Normal" xfId="0" builtinId="0"/>
    <cellStyle name="Normal 10" xfId="4" xr:uid="{00000000-0005-0000-0000-000032000000}"/>
    <cellStyle name="Normal 2 2" xfId="5" xr:uid="{00000000-0005-0000-0000-000033000000}"/>
    <cellStyle name="Normal_FINAL BOQS BOMET WATER 3" xfId="6"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5"/>
  <sheetViews>
    <sheetView tabSelected="1" workbookViewId="0">
      <selection activeCell="I3" sqref="I3"/>
    </sheetView>
  </sheetViews>
  <sheetFormatPr defaultColWidth="9" defaultRowHeight="14" x14ac:dyDescent="0.25"/>
  <cols>
    <col min="1" max="1" width="7.453125" customWidth="1"/>
    <col min="2" max="2" width="52" customWidth="1"/>
    <col min="4" max="4" width="14.453125" customWidth="1"/>
    <col min="5" max="5" width="12.453125" style="1" customWidth="1"/>
    <col min="6" max="6" width="18.6328125" style="1" customWidth="1"/>
    <col min="7" max="7" width="14.26953125" customWidth="1"/>
    <col min="9" max="9" width="12.90625"/>
  </cols>
  <sheetData>
    <row r="1" spans="1:7" ht="15" x14ac:dyDescent="0.25">
      <c r="A1" s="182" t="s">
        <v>0</v>
      </c>
      <c r="B1" s="182"/>
      <c r="C1" s="182"/>
      <c r="D1" s="182"/>
      <c r="E1" s="182"/>
      <c r="F1" s="182"/>
      <c r="G1" s="182"/>
    </row>
    <row r="2" spans="1:7" ht="63" customHeight="1" x14ac:dyDescent="0.25">
      <c r="A2" s="183" t="s">
        <v>155</v>
      </c>
      <c r="B2" s="184"/>
      <c r="C2" s="184"/>
      <c r="D2" s="184"/>
      <c r="E2" s="184"/>
      <c r="F2" s="184"/>
      <c r="G2" s="185"/>
    </row>
    <row r="3" spans="1:7" ht="46.5" customHeight="1" x14ac:dyDescent="0.25">
      <c r="A3" s="2" t="s">
        <v>1</v>
      </c>
      <c r="B3" s="3" t="s">
        <v>2</v>
      </c>
      <c r="C3" s="2" t="s">
        <v>3</v>
      </c>
      <c r="D3" s="4" t="s">
        <v>4</v>
      </c>
      <c r="E3" s="5" t="s">
        <v>5</v>
      </c>
      <c r="F3" s="180" t="s">
        <v>156</v>
      </c>
      <c r="G3" s="2" t="s">
        <v>157</v>
      </c>
    </row>
    <row r="4" spans="1:7" x14ac:dyDescent="0.25">
      <c r="A4" s="2"/>
      <c r="B4" s="6"/>
      <c r="C4" s="7"/>
      <c r="D4" s="8"/>
      <c r="E4" s="9"/>
      <c r="F4" s="9"/>
      <c r="G4" s="7"/>
    </row>
    <row r="5" spans="1:7" x14ac:dyDescent="0.25">
      <c r="A5" s="10"/>
      <c r="B5" s="11" t="s">
        <v>6</v>
      </c>
      <c r="C5" s="12"/>
      <c r="D5" s="13"/>
      <c r="E5" s="14"/>
      <c r="F5" s="14"/>
      <c r="G5" s="12"/>
    </row>
    <row r="6" spans="1:7" x14ac:dyDescent="0.25">
      <c r="A6" s="2"/>
      <c r="B6" s="6"/>
      <c r="C6" s="7"/>
      <c r="D6" s="8"/>
      <c r="E6" s="9"/>
      <c r="F6" s="9"/>
      <c r="G6" s="7"/>
    </row>
    <row r="7" spans="1:7" ht="14.5" x14ac:dyDescent="0.3">
      <c r="A7" s="2" t="s">
        <v>7</v>
      </c>
      <c r="B7" s="144" t="s">
        <v>8</v>
      </c>
      <c r="C7" s="7" t="s">
        <v>9</v>
      </c>
      <c r="D7" s="181">
        <v>1</v>
      </c>
      <c r="E7" s="9"/>
      <c r="F7" s="9">
        <f>D7*E7</f>
        <v>0</v>
      </c>
      <c r="G7" s="16"/>
    </row>
    <row r="8" spans="1:7" x14ac:dyDescent="0.25">
      <c r="A8" s="143"/>
      <c r="B8" s="148"/>
      <c r="C8" s="145"/>
      <c r="D8" s="146"/>
      <c r="E8" s="147"/>
      <c r="F8" s="147"/>
      <c r="G8" s="16"/>
    </row>
    <row r="9" spans="1:7" ht="52" x14ac:dyDescent="0.25">
      <c r="A9" s="143" t="s">
        <v>10</v>
      </c>
      <c r="B9" s="144" t="s">
        <v>11</v>
      </c>
      <c r="C9" s="145" t="s">
        <v>9</v>
      </c>
      <c r="D9" s="146">
        <v>1</v>
      </c>
      <c r="E9" s="147"/>
      <c r="F9" s="147">
        <f>D9*E9</f>
        <v>0</v>
      </c>
      <c r="G9" s="16"/>
    </row>
    <row r="10" spans="1:7" x14ac:dyDescent="0.25">
      <c r="A10" s="149" t="s">
        <v>12</v>
      </c>
      <c r="B10" s="150" t="s">
        <v>13</v>
      </c>
      <c r="C10" s="151" t="s">
        <v>9</v>
      </c>
      <c r="D10" s="152">
        <v>1</v>
      </c>
      <c r="E10" s="153"/>
      <c r="F10" s="154"/>
      <c r="G10" s="16"/>
    </row>
    <row r="11" spans="1:7" x14ac:dyDescent="0.25">
      <c r="A11" s="149" t="s">
        <v>14</v>
      </c>
      <c r="B11" s="150" t="s">
        <v>15</v>
      </c>
      <c r="C11" s="151" t="s">
        <v>16</v>
      </c>
      <c r="D11" s="152">
        <v>2</v>
      </c>
      <c r="E11" s="153"/>
      <c r="F11" s="154"/>
      <c r="G11" s="16"/>
    </row>
    <row r="12" spans="1:7" x14ac:dyDescent="0.25">
      <c r="A12" s="149" t="s">
        <v>17</v>
      </c>
      <c r="B12" s="150" t="s">
        <v>18</v>
      </c>
      <c r="C12" s="151" t="s">
        <v>16</v>
      </c>
      <c r="D12" s="152">
        <v>6</v>
      </c>
      <c r="E12" s="153"/>
      <c r="F12" s="154"/>
      <c r="G12" s="16"/>
    </row>
    <row r="13" spans="1:7" x14ac:dyDescent="0.25">
      <c r="A13" s="149" t="s">
        <v>19</v>
      </c>
      <c r="B13" s="150" t="s">
        <v>20</v>
      </c>
      <c r="C13" s="151" t="s">
        <v>16</v>
      </c>
      <c r="D13" s="152">
        <v>24</v>
      </c>
      <c r="E13" s="153"/>
      <c r="F13" s="154"/>
      <c r="G13" s="16"/>
    </row>
    <row r="14" spans="1:7" x14ac:dyDescent="0.25">
      <c r="A14" s="149" t="s">
        <v>21</v>
      </c>
      <c r="B14" s="150" t="s">
        <v>22</v>
      </c>
      <c r="C14" s="151" t="s">
        <v>16</v>
      </c>
      <c r="D14" s="152">
        <v>1</v>
      </c>
      <c r="E14" s="153"/>
      <c r="F14" s="154"/>
      <c r="G14" s="16"/>
    </row>
    <row r="15" spans="1:7" x14ac:dyDescent="0.25">
      <c r="A15" s="149" t="s">
        <v>23</v>
      </c>
      <c r="B15" s="155" t="s">
        <v>24</v>
      </c>
      <c r="C15" s="151" t="s">
        <v>9</v>
      </c>
      <c r="D15" s="152">
        <v>1</v>
      </c>
      <c r="E15" s="153"/>
      <c r="F15" s="154"/>
      <c r="G15" s="16"/>
    </row>
    <row r="16" spans="1:7" ht="26" x14ac:dyDescent="0.25">
      <c r="A16" s="143" t="s">
        <v>25</v>
      </c>
      <c r="B16" s="156" t="s">
        <v>26</v>
      </c>
      <c r="C16" s="145" t="s">
        <v>9</v>
      </c>
      <c r="D16" s="146">
        <v>1</v>
      </c>
      <c r="E16" s="147"/>
      <c r="F16" s="147"/>
      <c r="G16" s="16"/>
    </row>
    <row r="17" spans="1:7" x14ac:dyDescent="0.25">
      <c r="A17" s="143"/>
      <c r="B17" s="156"/>
      <c r="C17" s="145"/>
      <c r="D17" s="146"/>
      <c r="E17" s="147"/>
      <c r="F17" s="147"/>
      <c r="G17" s="16"/>
    </row>
    <row r="18" spans="1:7" ht="26" x14ac:dyDescent="0.25">
      <c r="A18" s="157" t="s">
        <v>27</v>
      </c>
      <c r="B18" s="158" t="s">
        <v>28</v>
      </c>
      <c r="C18" s="159" t="s">
        <v>29</v>
      </c>
      <c r="D18" s="160">
        <v>6</v>
      </c>
      <c r="E18" s="161"/>
      <c r="F18" s="161">
        <f>D18*E18</f>
        <v>0</v>
      </c>
      <c r="G18" s="16"/>
    </row>
    <row r="19" spans="1:7" x14ac:dyDescent="0.25">
      <c r="A19" s="162"/>
      <c r="B19" s="158"/>
      <c r="C19" s="159"/>
      <c r="D19" s="160"/>
      <c r="E19" s="161"/>
      <c r="F19" s="163"/>
      <c r="G19" s="16"/>
    </row>
    <row r="20" spans="1:7" ht="39" x14ac:dyDescent="0.25">
      <c r="A20" s="164" t="s">
        <v>30</v>
      </c>
      <c r="B20" s="165" t="s">
        <v>31</v>
      </c>
      <c r="C20" s="166" t="s">
        <v>30</v>
      </c>
      <c r="D20" s="167">
        <v>30</v>
      </c>
      <c r="E20" s="168"/>
      <c r="F20" s="169">
        <f>D20*E20</f>
        <v>0</v>
      </c>
      <c r="G20" s="16"/>
    </row>
    <row r="21" spans="1:7" x14ac:dyDescent="0.25">
      <c r="A21" s="170"/>
      <c r="B21" s="165"/>
      <c r="C21" s="166"/>
      <c r="D21" s="167"/>
      <c r="E21" s="168"/>
      <c r="F21" s="171"/>
      <c r="G21" s="16"/>
    </row>
    <row r="22" spans="1:7" x14ac:dyDescent="0.25">
      <c r="A22" s="143" t="s">
        <v>32</v>
      </c>
      <c r="B22" s="148" t="s">
        <v>33</v>
      </c>
      <c r="C22" s="145" t="s">
        <v>30</v>
      </c>
      <c r="D22" s="146">
        <v>80</v>
      </c>
      <c r="E22" s="147"/>
      <c r="F22" s="147">
        <f>E22*D22</f>
        <v>0</v>
      </c>
      <c r="G22" s="16"/>
    </row>
    <row r="23" spans="1:7" x14ac:dyDescent="0.25">
      <c r="A23" s="143"/>
      <c r="B23" s="148"/>
      <c r="C23" s="145"/>
      <c r="D23" s="146"/>
      <c r="E23" s="147"/>
      <c r="F23" s="147"/>
      <c r="G23" s="16"/>
    </row>
    <row r="24" spans="1:7" x14ac:dyDescent="0.25">
      <c r="A24" s="143" t="s">
        <v>34</v>
      </c>
      <c r="B24" s="148" t="s">
        <v>35</v>
      </c>
      <c r="C24" s="145" t="s">
        <v>30</v>
      </c>
      <c r="D24" s="146">
        <v>30</v>
      </c>
      <c r="E24" s="147"/>
      <c r="F24" s="147">
        <f>E24*D24</f>
        <v>0</v>
      </c>
      <c r="G24" s="16"/>
    </row>
    <row r="25" spans="1:7" x14ac:dyDescent="0.25">
      <c r="A25" s="143"/>
      <c r="B25" s="148"/>
      <c r="C25" s="145"/>
      <c r="D25" s="146"/>
      <c r="E25" s="147"/>
      <c r="F25" s="147"/>
      <c r="G25" s="16"/>
    </row>
    <row r="26" spans="1:7" ht="26" x14ac:dyDescent="0.25">
      <c r="A26" s="143" t="s">
        <v>36</v>
      </c>
      <c r="B26" s="144" t="s">
        <v>37</v>
      </c>
      <c r="C26" s="145" t="s">
        <v>29</v>
      </c>
      <c r="D26" s="146">
        <v>1</v>
      </c>
      <c r="E26" s="147"/>
      <c r="F26" s="147">
        <f>D26*E26</f>
        <v>0</v>
      </c>
      <c r="G26" s="16"/>
    </row>
    <row r="27" spans="1:7" x14ac:dyDescent="0.25">
      <c r="A27" s="143"/>
      <c r="B27" s="148"/>
      <c r="C27" s="145"/>
      <c r="D27" s="146"/>
      <c r="E27" s="147"/>
      <c r="F27" s="147"/>
      <c r="G27" s="16"/>
    </row>
    <row r="28" spans="1:7" x14ac:dyDescent="0.25">
      <c r="A28" s="143" t="s">
        <v>38</v>
      </c>
      <c r="B28" s="148" t="s">
        <v>39</v>
      </c>
      <c r="C28" s="145" t="s">
        <v>40</v>
      </c>
      <c r="D28" s="146">
        <v>1</v>
      </c>
      <c r="E28" s="147"/>
      <c r="F28" s="147">
        <f>D28*E28</f>
        <v>0</v>
      </c>
      <c r="G28" s="16"/>
    </row>
    <row r="29" spans="1:7" x14ac:dyDescent="0.25">
      <c r="A29" s="143"/>
      <c r="B29" s="148"/>
      <c r="C29" s="145"/>
      <c r="D29" s="146"/>
      <c r="E29" s="147"/>
      <c r="F29" s="147"/>
      <c r="G29" s="16"/>
    </row>
    <row r="30" spans="1:7" x14ac:dyDescent="0.25">
      <c r="A30" s="143" t="s">
        <v>41</v>
      </c>
      <c r="B30" s="144" t="s">
        <v>42</v>
      </c>
      <c r="C30" s="145" t="s">
        <v>40</v>
      </c>
      <c r="D30" s="146">
        <v>1</v>
      </c>
      <c r="E30" s="147"/>
      <c r="F30" s="147">
        <f>D30*E30</f>
        <v>0</v>
      </c>
      <c r="G30" s="16"/>
    </row>
    <row r="31" spans="1:7" x14ac:dyDescent="0.25">
      <c r="A31" s="143"/>
      <c r="B31" s="148"/>
      <c r="C31" s="145"/>
      <c r="D31" s="172"/>
      <c r="E31" s="147"/>
      <c r="F31" s="147"/>
      <c r="G31" s="16"/>
    </row>
    <row r="32" spans="1:7" x14ac:dyDescent="0.25">
      <c r="A32" s="173"/>
      <c r="B32" s="174" t="s">
        <v>43</v>
      </c>
      <c r="C32" s="173"/>
      <c r="D32" s="175"/>
      <c r="E32" s="176"/>
      <c r="F32" s="176">
        <f>SUM(F7:F30)</f>
        <v>0</v>
      </c>
      <c r="G32" s="177"/>
    </row>
    <row r="33" spans="1:7" x14ac:dyDescent="0.25">
      <c r="A33" s="2"/>
      <c r="B33" s="6"/>
      <c r="C33" s="7"/>
      <c r="D33" s="8"/>
      <c r="E33" s="9"/>
      <c r="F33" s="9"/>
      <c r="G33" s="16"/>
    </row>
    <row r="34" spans="1:7" x14ac:dyDescent="0.25">
      <c r="A34" s="21"/>
      <c r="B34" s="11" t="s">
        <v>44</v>
      </c>
      <c r="C34" s="22"/>
      <c r="D34" s="23"/>
      <c r="E34" s="24"/>
      <c r="F34" s="24"/>
      <c r="G34" s="20"/>
    </row>
    <row r="35" spans="1:7" x14ac:dyDescent="0.25">
      <c r="A35" s="2"/>
      <c r="B35" s="3" t="s">
        <v>45</v>
      </c>
      <c r="C35" s="7"/>
      <c r="D35" s="8"/>
      <c r="E35" s="9"/>
      <c r="F35" s="9"/>
      <c r="G35" s="16"/>
    </row>
    <row r="36" spans="1:7" x14ac:dyDescent="0.25">
      <c r="A36" s="2" t="s">
        <v>7</v>
      </c>
      <c r="B36" s="25" t="s">
        <v>46</v>
      </c>
      <c r="C36" s="26" t="s">
        <v>47</v>
      </c>
      <c r="D36" s="27">
        <v>16</v>
      </c>
      <c r="E36" s="28"/>
      <c r="F36" s="29">
        <f>(D36*E36)</f>
        <v>0</v>
      </c>
      <c r="G36" s="16"/>
    </row>
    <row r="37" spans="1:7" x14ac:dyDescent="0.25">
      <c r="A37" s="2"/>
      <c r="B37" s="25"/>
      <c r="C37" s="26"/>
      <c r="D37" s="27"/>
      <c r="E37" s="28"/>
      <c r="F37" s="29"/>
      <c r="G37" s="16"/>
    </row>
    <row r="38" spans="1:7" ht="26" x14ac:dyDescent="0.25">
      <c r="A38" s="2" t="s">
        <v>10</v>
      </c>
      <c r="B38" s="25" t="s">
        <v>48</v>
      </c>
      <c r="C38" s="26" t="s">
        <v>47</v>
      </c>
      <c r="D38" s="27">
        <v>16</v>
      </c>
      <c r="E38" s="28"/>
      <c r="F38" s="29">
        <f>(D38*E38)</f>
        <v>0</v>
      </c>
      <c r="G38" s="16"/>
    </row>
    <row r="39" spans="1:7" x14ac:dyDescent="0.25">
      <c r="A39" s="2"/>
      <c r="B39" s="30"/>
      <c r="C39" s="26"/>
      <c r="D39" s="27"/>
      <c r="E39" s="28"/>
      <c r="F39" s="29"/>
      <c r="G39" s="16"/>
    </row>
    <row r="40" spans="1:7" ht="52" x14ac:dyDescent="0.25">
      <c r="A40" s="2"/>
      <c r="B40" s="31" t="s">
        <v>49</v>
      </c>
      <c r="C40" s="26"/>
      <c r="D40" s="27"/>
      <c r="E40" s="28"/>
      <c r="F40" s="29"/>
      <c r="G40" s="16"/>
    </row>
    <row r="41" spans="1:7" x14ac:dyDescent="0.25">
      <c r="A41" s="2"/>
      <c r="B41" s="31"/>
      <c r="C41" s="26"/>
      <c r="D41" s="27"/>
      <c r="E41" s="28"/>
      <c r="F41" s="29"/>
      <c r="G41" s="16"/>
    </row>
    <row r="42" spans="1:7" ht="39" x14ac:dyDescent="0.25">
      <c r="A42" s="2" t="s">
        <v>12</v>
      </c>
      <c r="B42" s="25" t="s">
        <v>50</v>
      </c>
      <c r="C42" s="26" t="s">
        <v>51</v>
      </c>
      <c r="D42" s="27">
        <f>ROUNDUP((1*1.2*1)*6,0)</f>
        <v>8</v>
      </c>
      <c r="E42" s="28"/>
      <c r="F42" s="29">
        <f>(D42*E42)</f>
        <v>0</v>
      </c>
      <c r="G42" s="16"/>
    </row>
    <row r="43" spans="1:7" x14ac:dyDescent="0.25">
      <c r="A43" s="2"/>
      <c r="B43" s="25"/>
      <c r="C43" s="26"/>
      <c r="D43" s="27"/>
      <c r="E43" s="28"/>
      <c r="F43" s="29"/>
      <c r="G43" s="16"/>
    </row>
    <row r="44" spans="1:7" x14ac:dyDescent="0.25">
      <c r="A44" s="2"/>
      <c r="B44" s="30" t="s">
        <v>52</v>
      </c>
      <c r="C44" s="26"/>
      <c r="D44" s="27"/>
      <c r="E44" s="28"/>
      <c r="F44" s="29"/>
      <c r="G44" s="16"/>
    </row>
    <row r="45" spans="1:7" x14ac:dyDescent="0.25">
      <c r="A45" s="2" t="s">
        <v>14</v>
      </c>
      <c r="B45" s="25" t="s">
        <v>53</v>
      </c>
      <c r="C45" s="26" t="s">
        <v>51</v>
      </c>
      <c r="D45" s="27">
        <v>4</v>
      </c>
      <c r="E45" s="28"/>
      <c r="F45" s="29">
        <f>(D45*E45)</f>
        <v>0</v>
      </c>
      <c r="G45" s="16"/>
    </row>
    <row r="46" spans="1:7" x14ac:dyDescent="0.25">
      <c r="A46" s="2"/>
      <c r="B46" s="25"/>
      <c r="C46" s="26"/>
      <c r="D46" s="27"/>
      <c r="E46" s="28"/>
      <c r="F46" s="29"/>
      <c r="G46" s="16"/>
    </row>
    <row r="47" spans="1:7" x14ac:dyDescent="0.25">
      <c r="A47" s="2"/>
      <c r="B47" s="30" t="s">
        <v>54</v>
      </c>
      <c r="C47" s="26"/>
      <c r="D47" s="27"/>
      <c r="E47" s="28"/>
      <c r="F47" s="29"/>
      <c r="G47" s="16"/>
    </row>
    <row r="48" spans="1:7" ht="26" x14ac:dyDescent="0.25">
      <c r="A48" s="2" t="s">
        <v>17</v>
      </c>
      <c r="B48" s="25" t="s">
        <v>55</v>
      </c>
      <c r="C48" s="26" t="s">
        <v>56</v>
      </c>
      <c r="D48" s="27">
        <f>ROUNDUP(1*0.05*1*6,0)</f>
        <v>1</v>
      </c>
      <c r="E48" s="28"/>
      <c r="F48" s="29">
        <f>(D48*E48)</f>
        <v>0</v>
      </c>
      <c r="G48" s="16"/>
    </row>
    <row r="49" spans="1:7" x14ac:dyDescent="0.25">
      <c r="A49" s="2"/>
      <c r="B49" s="25"/>
      <c r="C49" s="26"/>
      <c r="D49" s="27"/>
      <c r="E49" s="28"/>
      <c r="F49" s="29"/>
      <c r="G49" s="16"/>
    </row>
    <row r="50" spans="1:7" ht="39" x14ac:dyDescent="0.25">
      <c r="A50" s="2" t="s">
        <v>19</v>
      </c>
      <c r="B50" s="25" t="s">
        <v>57</v>
      </c>
      <c r="C50" s="26" t="s">
        <v>58</v>
      </c>
      <c r="D50" s="27">
        <f>ROUNDUP((12^2)/162.262*52.02,0)</f>
        <v>47</v>
      </c>
      <c r="E50" s="28"/>
      <c r="F50" s="29">
        <f>(D50*E50)</f>
        <v>0</v>
      </c>
      <c r="G50" s="16"/>
    </row>
    <row r="51" spans="1:7" x14ac:dyDescent="0.25">
      <c r="A51" s="2"/>
      <c r="B51" s="25"/>
      <c r="C51" s="26"/>
      <c r="D51" s="27"/>
      <c r="E51" s="28"/>
      <c r="F51" s="29"/>
      <c r="G51" s="16"/>
    </row>
    <row r="52" spans="1:7" ht="39" x14ac:dyDescent="0.25">
      <c r="A52" s="2" t="s">
        <v>21</v>
      </c>
      <c r="B52" s="25" t="s">
        <v>59</v>
      </c>
      <c r="C52" s="26" t="s">
        <v>58</v>
      </c>
      <c r="D52" s="27">
        <f>ROUNDUP((10^2)/162.262*93.33,0)</f>
        <v>58</v>
      </c>
      <c r="E52" s="28"/>
      <c r="F52" s="29">
        <f t="shared" ref="F52" si="0">(D52*E52)</f>
        <v>0</v>
      </c>
      <c r="G52" s="16"/>
    </row>
    <row r="53" spans="1:7" x14ac:dyDescent="0.25">
      <c r="A53" s="2"/>
      <c r="B53" s="25"/>
      <c r="C53" s="26"/>
      <c r="D53" s="27"/>
      <c r="E53" s="28"/>
      <c r="F53" s="29"/>
      <c r="G53" s="16"/>
    </row>
    <row r="54" spans="1:7" x14ac:dyDescent="0.25">
      <c r="A54" s="2"/>
      <c r="B54" s="30" t="s">
        <v>60</v>
      </c>
      <c r="C54" s="26"/>
      <c r="D54" s="27"/>
      <c r="E54" s="28"/>
      <c r="F54" s="29"/>
      <c r="G54" s="16"/>
    </row>
    <row r="55" spans="1:7" ht="39" x14ac:dyDescent="0.25">
      <c r="A55" s="2" t="s">
        <v>61</v>
      </c>
      <c r="B55" s="32" t="s">
        <v>62</v>
      </c>
      <c r="C55" s="26" t="s">
        <v>51</v>
      </c>
      <c r="D55" s="27">
        <f>ROUNDUP((1*0.35*0.35*6)+(1*1*0.2*6),0)</f>
        <v>2</v>
      </c>
      <c r="E55" s="28"/>
      <c r="F55" s="29">
        <f>(D55*E55)</f>
        <v>0</v>
      </c>
      <c r="G55" s="16"/>
    </row>
    <row r="56" spans="1:7" x14ac:dyDescent="0.25">
      <c r="A56" s="2"/>
      <c r="B56" s="32"/>
      <c r="C56" s="26"/>
      <c r="D56" s="27"/>
      <c r="E56" s="28"/>
      <c r="F56" s="29"/>
      <c r="G56" s="16"/>
    </row>
    <row r="57" spans="1:7" x14ac:dyDescent="0.25">
      <c r="A57" s="2" t="s">
        <v>23</v>
      </c>
      <c r="B57" s="32" t="s">
        <v>63</v>
      </c>
      <c r="C57" s="26" t="s">
        <v>47</v>
      </c>
      <c r="D57" s="27">
        <f>ROUNDUP(0.35*1*4*6,0)</f>
        <v>9</v>
      </c>
      <c r="E57" s="33"/>
      <c r="F57" s="29">
        <f>(D57*E57)</f>
        <v>0</v>
      </c>
      <c r="G57" s="16"/>
    </row>
    <row r="58" spans="1:7" x14ac:dyDescent="0.25">
      <c r="A58" s="2"/>
      <c r="B58" s="32"/>
      <c r="C58" s="26"/>
      <c r="D58" s="27"/>
      <c r="E58" s="33"/>
      <c r="F58" s="29"/>
      <c r="G58" s="16"/>
    </row>
    <row r="59" spans="1:7" ht="39" x14ac:dyDescent="0.25">
      <c r="A59" s="34" t="s">
        <v>64</v>
      </c>
      <c r="B59" s="35" t="s">
        <v>65</v>
      </c>
      <c r="C59" s="26" t="s">
        <v>29</v>
      </c>
      <c r="D59" s="27">
        <v>1</v>
      </c>
      <c r="E59" s="28"/>
      <c r="F59" s="28">
        <f t="shared" ref="F59" si="1">E59*D59</f>
        <v>0</v>
      </c>
      <c r="G59" s="16"/>
    </row>
    <row r="60" spans="1:7" x14ac:dyDescent="0.25">
      <c r="A60" s="34"/>
      <c r="B60" s="35"/>
      <c r="C60" s="26"/>
      <c r="D60" s="27"/>
      <c r="E60" s="28"/>
      <c r="F60" s="36"/>
      <c r="G60" s="16"/>
    </row>
    <row r="61" spans="1:7" x14ac:dyDescent="0.25">
      <c r="A61" s="37"/>
      <c r="B61" s="38" t="s">
        <v>66</v>
      </c>
      <c r="C61" s="37"/>
      <c r="D61" s="39"/>
      <c r="E61" s="40"/>
      <c r="F61" s="41">
        <f>SUM(F36:F59)</f>
        <v>0</v>
      </c>
      <c r="G61" s="20"/>
    </row>
    <row r="62" spans="1:7" x14ac:dyDescent="0.25">
      <c r="A62" s="34"/>
      <c r="B62" s="35"/>
      <c r="C62" s="26"/>
      <c r="D62" s="27"/>
      <c r="E62" s="28"/>
      <c r="F62" s="36"/>
      <c r="G62" s="16"/>
    </row>
    <row r="63" spans="1:7" x14ac:dyDescent="0.25">
      <c r="A63" s="37"/>
      <c r="B63" s="38" t="s">
        <v>67</v>
      </c>
      <c r="C63" s="37"/>
      <c r="D63" s="39"/>
      <c r="E63" s="40"/>
      <c r="F63" s="41"/>
      <c r="G63" s="42"/>
    </row>
    <row r="64" spans="1:7" x14ac:dyDescent="0.25">
      <c r="A64" s="34"/>
      <c r="B64" s="35"/>
      <c r="C64" s="26"/>
      <c r="D64" s="27"/>
      <c r="E64" s="28"/>
      <c r="F64" s="36"/>
      <c r="G64" s="16"/>
    </row>
    <row r="65" spans="1:8" ht="52" x14ac:dyDescent="0.25">
      <c r="A65" s="34"/>
      <c r="B65" s="43" t="s">
        <v>68</v>
      </c>
      <c r="C65" s="26"/>
      <c r="D65" s="27"/>
      <c r="E65" s="28"/>
      <c r="F65" s="36"/>
      <c r="G65" s="16"/>
    </row>
    <row r="66" spans="1:8" x14ac:dyDescent="0.25">
      <c r="A66" s="34"/>
      <c r="B66" s="43"/>
      <c r="C66" s="26"/>
      <c r="D66" s="27"/>
      <c r="E66" s="28"/>
      <c r="F66" s="36"/>
      <c r="G66" s="16"/>
    </row>
    <row r="67" spans="1:8" x14ac:dyDescent="0.25">
      <c r="A67" s="34"/>
      <c r="B67" s="44" t="s">
        <v>69</v>
      </c>
      <c r="C67" s="26"/>
      <c r="D67" s="45"/>
      <c r="E67" s="33"/>
      <c r="F67" s="29"/>
      <c r="G67" s="16"/>
    </row>
    <row r="68" spans="1:8" x14ac:dyDescent="0.25">
      <c r="A68" s="34"/>
      <c r="B68" s="44"/>
      <c r="C68" s="26"/>
      <c r="D68" s="45"/>
      <c r="E68" s="33"/>
      <c r="F68" s="29"/>
      <c r="G68" s="16"/>
    </row>
    <row r="69" spans="1:8" ht="39" x14ac:dyDescent="0.25">
      <c r="A69" s="34"/>
      <c r="B69" s="35" t="s">
        <v>70</v>
      </c>
      <c r="C69" s="26" t="s">
        <v>9</v>
      </c>
      <c r="D69" s="27">
        <v>1</v>
      </c>
      <c r="E69" s="28"/>
      <c r="F69" s="36">
        <f t="shared" ref="F69" si="2">E69*D69</f>
        <v>0</v>
      </c>
      <c r="G69" s="16"/>
    </row>
    <row r="70" spans="1:8" x14ac:dyDescent="0.25">
      <c r="A70" s="34"/>
      <c r="B70" s="43"/>
      <c r="C70" s="26"/>
      <c r="D70" s="27"/>
      <c r="E70" s="28"/>
      <c r="F70" s="36"/>
      <c r="G70" s="16"/>
    </row>
    <row r="71" spans="1:8" ht="39" x14ac:dyDescent="0.25">
      <c r="A71" s="34" t="s">
        <v>7</v>
      </c>
      <c r="B71" s="35" t="s">
        <v>71</v>
      </c>
      <c r="C71" s="26" t="s">
        <v>9</v>
      </c>
      <c r="D71" s="27">
        <v>1</v>
      </c>
      <c r="E71" s="28"/>
      <c r="F71" s="36">
        <f>E71*D71</f>
        <v>0</v>
      </c>
      <c r="G71" s="16"/>
    </row>
    <row r="72" spans="1:8" x14ac:dyDescent="0.25">
      <c r="A72" s="34"/>
      <c r="B72" s="35"/>
      <c r="C72" s="26"/>
      <c r="D72" s="27"/>
      <c r="E72" s="28"/>
      <c r="F72" s="36"/>
      <c r="G72" s="16"/>
    </row>
    <row r="73" spans="1:8" x14ac:dyDescent="0.25">
      <c r="A73" s="34" t="s">
        <v>10</v>
      </c>
      <c r="B73" s="35" t="s">
        <v>72</v>
      </c>
      <c r="C73" s="26" t="s">
        <v>73</v>
      </c>
      <c r="D73" s="27">
        <v>1</v>
      </c>
      <c r="E73" s="28"/>
      <c r="F73" s="36">
        <f>E73*D73</f>
        <v>0</v>
      </c>
      <c r="G73" s="16"/>
    </row>
    <row r="74" spans="1:8" x14ac:dyDescent="0.25">
      <c r="A74" s="34"/>
      <c r="B74" s="35"/>
      <c r="C74" s="26"/>
      <c r="D74" s="27"/>
      <c r="E74" s="28"/>
      <c r="F74" s="36"/>
      <c r="G74" s="16"/>
    </row>
    <row r="75" spans="1:8" ht="15" x14ac:dyDescent="0.35">
      <c r="A75" s="34" t="s">
        <v>12</v>
      </c>
      <c r="B75" s="35" t="s">
        <v>74</v>
      </c>
      <c r="C75" s="26" t="s">
        <v>75</v>
      </c>
      <c r="D75" s="27">
        <v>30</v>
      </c>
      <c r="E75" s="28"/>
      <c r="F75" s="36">
        <f t="shared" ref="F75" si="3">E75*D75</f>
        <v>0</v>
      </c>
      <c r="G75" s="16"/>
      <c r="H75" s="60"/>
    </row>
    <row r="76" spans="1:8" ht="15" x14ac:dyDescent="0.35">
      <c r="A76" s="34"/>
      <c r="B76" s="35"/>
      <c r="C76" s="26"/>
      <c r="D76" s="27"/>
      <c r="E76" s="28"/>
      <c r="F76" s="36"/>
      <c r="G76" s="16"/>
      <c r="H76" s="60"/>
    </row>
    <row r="77" spans="1:8" x14ac:dyDescent="0.25">
      <c r="A77" s="34" t="s">
        <v>14</v>
      </c>
      <c r="B77" s="35" t="s">
        <v>76</v>
      </c>
      <c r="C77" s="26" t="s">
        <v>73</v>
      </c>
      <c r="D77" s="27">
        <v>6</v>
      </c>
      <c r="E77" s="28"/>
      <c r="F77" s="36">
        <f t="shared" ref="F77:F79" si="4">E77*D77</f>
        <v>0</v>
      </c>
      <c r="G77" s="16"/>
    </row>
    <row r="78" spans="1:8" x14ac:dyDescent="0.25">
      <c r="A78" s="34"/>
      <c r="B78" s="43"/>
      <c r="C78" s="26"/>
      <c r="D78" s="27"/>
      <c r="E78" s="28"/>
      <c r="F78" s="36"/>
      <c r="G78" s="16"/>
    </row>
    <row r="79" spans="1:8" x14ac:dyDescent="0.25">
      <c r="A79" s="34" t="s">
        <v>17</v>
      </c>
      <c r="B79" s="35" t="s">
        <v>77</v>
      </c>
      <c r="C79" s="26" t="s">
        <v>73</v>
      </c>
      <c r="D79" s="27">
        <v>9</v>
      </c>
      <c r="E79" s="28"/>
      <c r="F79" s="36">
        <f t="shared" si="4"/>
        <v>0</v>
      </c>
      <c r="G79" s="16"/>
    </row>
    <row r="80" spans="1:8" x14ac:dyDescent="0.25">
      <c r="A80" s="34"/>
      <c r="B80" s="43"/>
      <c r="C80" s="26"/>
      <c r="D80" s="27"/>
      <c r="E80" s="28"/>
      <c r="F80" s="36"/>
      <c r="G80" s="16"/>
    </row>
    <row r="81" spans="1:7" x14ac:dyDescent="0.25">
      <c r="A81" s="34" t="s">
        <v>19</v>
      </c>
      <c r="B81" s="35" t="s">
        <v>78</v>
      </c>
      <c r="C81" s="26" t="s">
        <v>73</v>
      </c>
      <c r="D81" s="27">
        <v>4</v>
      </c>
      <c r="E81" s="28"/>
      <c r="F81" s="36">
        <f t="shared" ref="F81" si="5">E81*D81</f>
        <v>0</v>
      </c>
      <c r="G81" s="16"/>
    </row>
    <row r="82" spans="1:7" x14ac:dyDescent="0.25">
      <c r="A82" s="34"/>
      <c r="B82" s="35"/>
      <c r="C82" s="26"/>
      <c r="D82" s="27"/>
      <c r="E82" s="28"/>
      <c r="F82" s="36"/>
      <c r="G82" s="16"/>
    </row>
    <row r="83" spans="1:7" ht="25.5" customHeight="1" x14ac:dyDescent="0.25">
      <c r="A83" s="34" t="s">
        <v>21</v>
      </c>
      <c r="B83" s="35" t="s">
        <v>79</v>
      </c>
      <c r="C83" s="26" t="s">
        <v>73</v>
      </c>
      <c r="D83" s="27">
        <v>6</v>
      </c>
      <c r="E83" s="28"/>
      <c r="F83" s="36">
        <f t="shared" ref="F83" si="6">E83*D83</f>
        <v>0</v>
      </c>
      <c r="G83" s="16"/>
    </row>
    <row r="84" spans="1:7" x14ac:dyDescent="0.25">
      <c r="A84" s="34"/>
      <c r="B84" s="35"/>
      <c r="C84" s="26"/>
      <c r="D84" s="27"/>
      <c r="E84" s="28"/>
      <c r="F84" s="36"/>
      <c r="G84" s="16"/>
    </row>
    <row r="85" spans="1:7" x14ac:dyDescent="0.25">
      <c r="A85" s="34" t="s">
        <v>61</v>
      </c>
      <c r="B85" s="35" t="s">
        <v>80</v>
      </c>
      <c r="C85" s="26" t="s">
        <v>73</v>
      </c>
      <c r="D85" s="27">
        <v>4</v>
      </c>
      <c r="E85" s="28"/>
      <c r="F85" s="36">
        <f t="shared" ref="F85" si="7">E85*D85</f>
        <v>0</v>
      </c>
      <c r="G85" s="16"/>
    </row>
    <row r="86" spans="1:7" x14ac:dyDescent="0.25">
      <c r="A86" s="34"/>
      <c r="B86" s="35"/>
      <c r="C86" s="26"/>
      <c r="D86" s="27"/>
      <c r="E86" s="28"/>
      <c r="F86" s="36"/>
      <c r="G86" s="16"/>
    </row>
    <row r="87" spans="1:7" x14ac:dyDescent="0.25">
      <c r="A87" s="34" t="s">
        <v>23</v>
      </c>
      <c r="B87" s="35" t="s">
        <v>81</v>
      </c>
      <c r="C87" s="26" t="s">
        <v>73</v>
      </c>
      <c r="D87" s="27">
        <v>2</v>
      </c>
      <c r="E87" s="28"/>
      <c r="F87" s="36">
        <f t="shared" ref="F87" si="8">E87*D87</f>
        <v>0</v>
      </c>
      <c r="G87" s="16"/>
    </row>
    <row r="88" spans="1:7" x14ac:dyDescent="0.25">
      <c r="A88" s="34"/>
      <c r="B88" s="35"/>
      <c r="C88" s="26"/>
      <c r="D88" s="27"/>
      <c r="E88" s="28"/>
      <c r="F88" s="36"/>
      <c r="G88" s="16"/>
    </row>
    <row r="89" spans="1:7" x14ac:dyDescent="0.25">
      <c r="A89" s="34" t="s">
        <v>64</v>
      </c>
      <c r="B89" s="35" t="s">
        <v>82</v>
      </c>
      <c r="C89" s="26" t="s">
        <v>73</v>
      </c>
      <c r="D89" s="27">
        <v>2</v>
      </c>
      <c r="E89" s="28"/>
      <c r="F89" s="36">
        <f t="shared" ref="F89" si="9">E89*D89</f>
        <v>0</v>
      </c>
      <c r="G89" s="16"/>
    </row>
    <row r="90" spans="1:7" x14ac:dyDescent="0.25">
      <c r="A90" s="34"/>
      <c r="B90" s="35"/>
      <c r="C90" s="26"/>
      <c r="D90" s="27"/>
      <c r="E90" s="28"/>
      <c r="F90" s="36"/>
      <c r="G90" s="16"/>
    </row>
    <row r="91" spans="1:7" x14ac:dyDescent="0.25">
      <c r="A91" s="34" t="s">
        <v>25</v>
      </c>
      <c r="B91" s="35" t="s">
        <v>83</v>
      </c>
      <c r="C91" s="26" t="s">
        <v>75</v>
      </c>
      <c r="D91" s="27">
        <v>50</v>
      </c>
      <c r="E91" s="28"/>
      <c r="F91" s="36">
        <f t="shared" ref="F91" si="10">E91*D91</f>
        <v>0</v>
      </c>
      <c r="G91" s="16"/>
    </row>
    <row r="92" spans="1:7" x14ac:dyDescent="0.25">
      <c r="A92" s="34"/>
      <c r="B92" s="35"/>
      <c r="C92" s="26"/>
      <c r="D92" s="27"/>
      <c r="E92" s="28"/>
      <c r="F92" s="36"/>
      <c r="G92" s="16"/>
    </row>
    <row r="93" spans="1:7" x14ac:dyDescent="0.25">
      <c r="A93" s="34" t="s">
        <v>27</v>
      </c>
      <c r="B93" s="35" t="s">
        <v>84</v>
      </c>
      <c r="C93" s="26" t="s">
        <v>73</v>
      </c>
      <c r="D93" s="27">
        <v>4</v>
      </c>
      <c r="E93" s="28"/>
      <c r="F93" s="36">
        <f>E93*D93</f>
        <v>0</v>
      </c>
      <c r="G93" s="16"/>
    </row>
    <row r="94" spans="1:7" x14ac:dyDescent="0.25">
      <c r="A94" s="34"/>
      <c r="B94" s="35"/>
      <c r="C94" s="26"/>
      <c r="D94" s="27"/>
      <c r="E94" s="28"/>
      <c r="F94" s="36"/>
      <c r="G94" s="16"/>
    </row>
    <row r="95" spans="1:7" x14ac:dyDescent="0.25">
      <c r="A95" s="34" t="s">
        <v>30</v>
      </c>
      <c r="B95" s="35" t="s">
        <v>85</v>
      </c>
      <c r="C95" s="26" t="s">
        <v>73</v>
      </c>
      <c r="D95" s="27">
        <v>2</v>
      </c>
      <c r="E95" s="28"/>
      <c r="F95" s="36">
        <f t="shared" ref="F95" si="11">E95*D95</f>
        <v>0</v>
      </c>
      <c r="G95" s="16"/>
    </row>
    <row r="96" spans="1:7" x14ac:dyDescent="0.25">
      <c r="A96" s="34"/>
      <c r="B96" s="35"/>
      <c r="C96" s="26"/>
      <c r="D96" s="27"/>
      <c r="E96" s="28"/>
      <c r="F96" s="36"/>
      <c r="G96" s="16"/>
    </row>
    <row r="97" spans="1:7" x14ac:dyDescent="0.25">
      <c r="A97" s="34" t="s">
        <v>86</v>
      </c>
      <c r="B97" s="35" t="s">
        <v>87</v>
      </c>
      <c r="C97" s="26" t="s">
        <v>73</v>
      </c>
      <c r="D97" s="27">
        <v>1</v>
      </c>
      <c r="E97" s="28"/>
      <c r="F97" s="36">
        <f>E97*D97</f>
        <v>0</v>
      </c>
      <c r="G97" s="16"/>
    </row>
    <row r="98" spans="1:7" x14ac:dyDescent="0.25">
      <c r="A98" s="34"/>
      <c r="B98" s="35"/>
      <c r="C98" s="26"/>
      <c r="D98" s="27"/>
      <c r="E98" s="28"/>
      <c r="F98" s="36"/>
      <c r="G98" s="16"/>
    </row>
    <row r="99" spans="1:7" x14ac:dyDescent="0.25">
      <c r="A99" s="34" t="s">
        <v>32</v>
      </c>
      <c r="B99" s="35" t="s">
        <v>88</v>
      </c>
      <c r="C99" s="26" t="s">
        <v>73</v>
      </c>
      <c r="D99" s="27">
        <v>6</v>
      </c>
      <c r="E99" s="28"/>
      <c r="F99" s="36">
        <f>E99*D99</f>
        <v>0</v>
      </c>
      <c r="G99" s="16"/>
    </row>
    <row r="100" spans="1:7" x14ac:dyDescent="0.25">
      <c r="A100" s="34"/>
      <c r="B100" s="35"/>
      <c r="C100" s="26"/>
      <c r="D100" s="27"/>
      <c r="E100" s="28"/>
      <c r="F100" s="36"/>
      <c r="G100" s="16"/>
    </row>
    <row r="101" spans="1:7" x14ac:dyDescent="0.25">
      <c r="A101" s="34" t="s">
        <v>34</v>
      </c>
      <c r="B101" s="35" t="s">
        <v>89</v>
      </c>
      <c r="C101" s="26" t="s">
        <v>73</v>
      </c>
      <c r="D101" s="27">
        <v>6</v>
      </c>
      <c r="E101" s="28"/>
      <c r="F101" s="36">
        <f>E101*D101</f>
        <v>0</v>
      </c>
      <c r="G101" s="16"/>
    </row>
    <row r="102" spans="1:7" x14ac:dyDescent="0.25">
      <c r="A102" s="34"/>
      <c r="B102" s="35"/>
      <c r="C102" s="26"/>
      <c r="D102" s="27"/>
      <c r="E102" s="28"/>
      <c r="F102" s="36"/>
      <c r="G102" s="16"/>
    </row>
    <row r="103" spans="1:7" x14ac:dyDescent="0.25">
      <c r="A103" s="34" t="s">
        <v>36</v>
      </c>
      <c r="B103" s="35" t="s">
        <v>90</v>
      </c>
      <c r="C103" s="26" t="s">
        <v>75</v>
      </c>
      <c r="D103" s="27">
        <v>12</v>
      </c>
      <c r="E103" s="28"/>
      <c r="F103" s="36">
        <f t="shared" ref="F103" si="12">E103*D103</f>
        <v>0</v>
      </c>
      <c r="G103" s="16"/>
    </row>
    <row r="104" spans="1:7" x14ac:dyDescent="0.25">
      <c r="A104" s="34"/>
      <c r="B104" s="35"/>
      <c r="C104" s="26"/>
      <c r="D104" s="27"/>
      <c r="E104" s="28"/>
      <c r="F104" s="36"/>
      <c r="G104" s="16"/>
    </row>
    <row r="105" spans="1:7" x14ac:dyDescent="0.25">
      <c r="A105" s="34"/>
      <c r="B105" s="46" t="s">
        <v>91</v>
      </c>
      <c r="C105" s="26"/>
      <c r="D105" s="27"/>
      <c r="E105" s="28"/>
      <c r="F105" s="36"/>
      <c r="G105" s="16"/>
    </row>
    <row r="106" spans="1:7" ht="78" x14ac:dyDescent="0.25">
      <c r="A106" s="47" t="s">
        <v>36</v>
      </c>
      <c r="B106" s="35" t="s">
        <v>92</v>
      </c>
      <c r="C106" s="48" t="s">
        <v>29</v>
      </c>
      <c r="D106" s="49">
        <v>1</v>
      </c>
      <c r="E106" s="36"/>
      <c r="F106" s="36">
        <f>E106*D106</f>
        <v>0</v>
      </c>
      <c r="G106" s="16"/>
    </row>
    <row r="107" spans="1:7" x14ac:dyDescent="0.25">
      <c r="A107" s="50"/>
      <c r="B107" s="51"/>
      <c r="C107" s="2"/>
      <c r="D107" s="4"/>
      <c r="E107" s="5"/>
      <c r="F107" s="5"/>
      <c r="G107" s="16"/>
    </row>
    <row r="108" spans="1:7" x14ac:dyDescent="0.25">
      <c r="A108" s="21"/>
      <c r="B108" s="52" t="s">
        <v>93</v>
      </c>
      <c r="C108" s="10"/>
      <c r="D108" s="18"/>
      <c r="E108" s="19"/>
      <c r="F108" s="19">
        <f>SUM(F69:F106)</f>
        <v>0</v>
      </c>
      <c r="G108" s="42"/>
    </row>
    <row r="109" spans="1:7" x14ac:dyDescent="0.25">
      <c r="A109" s="53"/>
      <c r="B109" s="54"/>
      <c r="C109" s="26"/>
      <c r="D109" s="27"/>
      <c r="E109" s="28"/>
      <c r="F109" s="36"/>
      <c r="G109" s="16"/>
    </row>
    <row r="110" spans="1:7" x14ac:dyDescent="0.25">
      <c r="A110" s="55"/>
      <c r="B110" s="56" t="s">
        <v>94</v>
      </c>
      <c r="C110" s="57"/>
      <c r="D110" s="58"/>
      <c r="E110" s="59"/>
      <c r="F110" s="59"/>
      <c r="G110" s="42"/>
    </row>
    <row r="111" spans="1:7" x14ac:dyDescent="0.25">
      <c r="A111" s="61"/>
      <c r="B111" s="62"/>
      <c r="C111" s="63"/>
      <c r="D111" s="64"/>
      <c r="E111" s="65"/>
      <c r="F111" s="66"/>
      <c r="G111" s="16"/>
    </row>
    <row r="112" spans="1:7" ht="26" x14ac:dyDescent="0.25">
      <c r="A112" s="67" t="s">
        <v>7</v>
      </c>
      <c r="B112" s="68" t="s">
        <v>95</v>
      </c>
      <c r="C112" s="69" t="s">
        <v>56</v>
      </c>
      <c r="D112" s="70">
        <v>180</v>
      </c>
      <c r="E112" s="71"/>
      <c r="F112" s="71">
        <f>D112*E112</f>
        <v>0</v>
      </c>
      <c r="G112" s="16"/>
    </row>
    <row r="113" spans="1:7" x14ac:dyDescent="0.25">
      <c r="A113" s="72"/>
      <c r="B113" s="68"/>
      <c r="C113" s="69"/>
      <c r="D113" s="70"/>
      <c r="E113" s="71"/>
      <c r="F113" s="71"/>
      <c r="G113" s="16"/>
    </row>
    <row r="114" spans="1:7" x14ac:dyDescent="0.25">
      <c r="A114" s="67" t="s">
        <v>10</v>
      </c>
      <c r="B114" s="68" t="s">
        <v>96</v>
      </c>
      <c r="C114" s="69" t="s">
        <v>56</v>
      </c>
      <c r="D114" s="73">
        <v>3.5</v>
      </c>
      <c r="E114" s="71"/>
      <c r="F114" s="71">
        <f>D114*E114</f>
        <v>0</v>
      </c>
      <c r="G114" s="16"/>
    </row>
    <row r="115" spans="1:7" x14ac:dyDescent="0.25">
      <c r="A115" s="72"/>
      <c r="B115" s="68"/>
      <c r="C115" s="69"/>
      <c r="D115" s="70"/>
      <c r="E115" s="71"/>
      <c r="F115" s="71"/>
      <c r="G115" s="16"/>
    </row>
    <row r="116" spans="1:7" ht="26" x14ac:dyDescent="0.25">
      <c r="A116" s="67" t="s">
        <v>12</v>
      </c>
      <c r="B116" s="68" t="s">
        <v>97</v>
      </c>
      <c r="C116" s="69" t="s">
        <v>47</v>
      </c>
      <c r="D116" s="70">
        <v>11</v>
      </c>
      <c r="E116" s="71"/>
      <c r="F116" s="71">
        <f>D116*E116</f>
        <v>0</v>
      </c>
      <c r="G116" s="16"/>
    </row>
    <row r="117" spans="1:7" x14ac:dyDescent="0.25">
      <c r="A117" s="72"/>
      <c r="B117" s="68"/>
      <c r="C117" s="69"/>
      <c r="D117" s="70"/>
      <c r="E117" s="71"/>
      <c r="F117" s="71"/>
      <c r="G117" s="16"/>
    </row>
    <row r="118" spans="1:7" x14ac:dyDescent="0.25">
      <c r="A118" s="67" t="s">
        <v>14</v>
      </c>
      <c r="B118" s="68" t="s">
        <v>98</v>
      </c>
      <c r="C118" s="69" t="s">
        <v>47</v>
      </c>
      <c r="D118" s="70">
        <v>11</v>
      </c>
      <c r="E118" s="71"/>
      <c r="F118" s="71">
        <f>D118*E118</f>
        <v>0</v>
      </c>
      <c r="G118" s="16"/>
    </row>
    <row r="119" spans="1:7" x14ac:dyDescent="0.25">
      <c r="A119" s="72"/>
      <c r="B119" s="68"/>
      <c r="C119" s="69"/>
      <c r="D119" s="70"/>
      <c r="E119" s="71"/>
      <c r="F119" s="71"/>
      <c r="G119" s="16"/>
    </row>
    <row r="120" spans="1:7" x14ac:dyDescent="0.25">
      <c r="A120" s="67" t="s">
        <v>17</v>
      </c>
      <c r="B120" s="68" t="s">
        <v>99</v>
      </c>
      <c r="C120" s="69" t="s">
        <v>47</v>
      </c>
      <c r="D120" s="70">
        <v>3</v>
      </c>
      <c r="E120" s="71"/>
      <c r="F120" s="71">
        <f>D120*E120</f>
        <v>0</v>
      </c>
      <c r="G120" s="16"/>
    </row>
    <row r="121" spans="1:7" x14ac:dyDescent="0.25">
      <c r="A121" s="72"/>
      <c r="B121" s="68"/>
      <c r="C121" s="69"/>
      <c r="D121" s="70"/>
      <c r="E121" s="71"/>
      <c r="F121" s="71"/>
      <c r="G121" s="16"/>
    </row>
    <row r="122" spans="1:7" ht="26" x14ac:dyDescent="0.25">
      <c r="A122" s="67" t="s">
        <v>19</v>
      </c>
      <c r="B122" s="68" t="s">
        <v>100</v>
      </c>
      <c r="C122" s="69" t="s">
        <v>56</v>
      </c>
      <c r="D122" s="70">
        <v>1</v>
      </c>
      <c r="E122" s="71"/>
      <c r="F122" s="71">
        <f>D122*E122</f>
        <v>0</v>
      </c>
      <c r="G122" s="16"/>
    </row>
    <row r="123" spans="1:7" x14ac:dyDescent="0.25">
      <c r="A123" s="72"/>
      <c r="B123" s="68"/>
      <c r="C123" s="69"/>
      <c r="D123" s="70"/>
      <c r="E123" s="71"/>
      <c r="F123" s="71"/>
      <c r="G123" s="16"/>
    </row>
    <row r="124" spans="1:7" ht="26" x14ac:dyDescent="0.25">
      <c r="A124" s="67" t="s">
        <v>21</v>
      </c>
      <c r="B124" s="68" t="s">
        <v>101</v>
      </c>
      <c r="C124" s="69" t="s">
        <v>47</v>
      </c>
      <c r="D124" s="70">
        <v>8</v>
      </c>
      <c r="E124" s="71"/>
      <c r="F124" s="71">
        <f>D124*E124</f>
        <v>0</v>
      </c>
      <c r="G124" s="16"/>
    </row>
    <row r="125" spans="1:7" x14ac:dyDescent="0.25">
      <c r="A125" s="72"/>
      <c r="B125" s="68"/>
      <c r="C125" s="69"/>
      <c r="D125" s="70"/>
      <c r="E125" s="71"/>
      <c r="F125" s="71"/>
      <c r="G125" s="16"/>
    </row>
    <row r="126" spans="1:7" x14ac:dyDescent="0.25">
      <c r="A126" s="67" t="s">
        <v>61</v>
      </c>
      <c r="B126" s="68" t="s">
        <v>102</v>
      </c>
      <c r="C126" s="69" t="s">
        <v>47</v>
      </c>
      <c r="D126" s="70">
        <v>1.2</v>
      </c>
      <c r="E126" s="71"/>
      <c r="F126" s="71">
        <f>D126*E126</f>
        <v>0</v>
      </c>
      <c r="G126" s="16"/>
    </row>
    <row r="127" spans="1:7" ht="14.5" x14ac:dyDescent="0.3">
      <c r="A127" s="74"/>
      <c r="B127" s="75"/>
      <c r="C127" s="76"/>
      <c r="D127" s="77"/>
      <c r="E127" s="78"/>
      <c r="F127" s="79"/>
      <c r="G127" s="16"/>
    </row>
    <row r="128" spans="1:7" x14ac:dyDescent="0.25">
      <c r="A128" s="61"/>
      <c r="B128" s="80" t="s">
        <v>103</v>
      </c>
      <c r="C128" s="63"/>
      <c r="D128" s="64"/>
      <c r="E128" s="65"/>
      <c r="F128" s="66"/>
      <c r="G128" s="16"/>
    </row>
    <row r="129" spans="1:7" ht="14.5" x14ac:dyDescent="0.3">
      <c r="A129" s="74"/>
      <c r="B129" s="75"/>
      <c r="C129" s="76"/>
      <c r="D129" s="77"/>
      <c r="E129" s="78"/>
      <c r="F129" s="79"/>
      <c r="G129" s="16"/>
    </row>
    <row r="130" spans="1:7" ht="26" x14ac:dyDescent="0.25">
      <c r="A130" s="72" t="s">
        <v>23</v>
      </c>
      <c r="B130" s="68" t="s">
        <v>104</v>
      </c>
      <c r="C130" s="69" t="s">
        <v>47</v>
      </c>
      <c r="D130" s="70">
        <v>3</v>
      </c>
      <c r="E130" s="71"/>
      <c r="F130" s="71">
        <f>D130*E130</f>
        <v>0</v>
      </c>
      <c r="G130" s="16"/>
    </row>
    <row r="131" spans="1:7" x14ac:dyDescent="0.25">
      <c r="A131" s="72"/>
      <c r="B131" s="68"/>
      <c r="C131" s="69"/>
      <c r="D131" s="70"/>
      <c r="E131" s="71"/>
      <c r="F131" s="71"/>
      <c r="G131" s="16"/>
    </row>
    <row r="132" spans="1:7" x14ac:dyDescent="0.25">
      <c r="A132" s="61"/>
      <c r="B132" s="80" t="s">
        <v>105</v>
      </c>
      <c r="C132" s="63"/>
      <c r="D132" s="64"/>
      <c r="E132" s="65"/>
      <c r="F132" s="66"/>
      <c r="G132" s="16"/>
    </row>
    <row r="133" spans="1:7" x14ac:dyDescent="0.25">
      <c r="A133" s="72"/>
      <c r="B133" s="68"/>
      <c r="C133" s="69"/>
      <c r="D133" s="70"/>
      <c r="E133" s="71"/>
      <c r="F133" s="71"/>
      <c r="G133" s="16"/>
    </row>
    <row r="134" spans="1:7" x14ac:dyDescent="0.25">
      <c r="A134" s="67" t="s">
        <v>64</v>
      </c>
      <c r="B134" s="68" t="s">
        <v>106</v>
      </c>
      <c r="C134" s="69" t="s">
        <v>73</v>
      </c>
      <c r="D134" s="70">
        <v>2</v>
      </c>
      <c r="E134" s="71"/>
      <c r="F134" s="71">
        <f>D134*E134</f>
        <v>0</v>
      </c>
      <c r="G134" s="16"/>
    </row>
    <row r="135" spans="1:7" x14ac:dyDescent="0.25">
      <c r="A135" s="72"/>
      <c r="B135" s="68"/>
      <c r="C135" s="69"/>
      <c r="D135" s="70"/>
      <c r="E135" s="71"/>
      <c r="F135" s="71"/>
      <c r="G135" s="16"/>
    </row>
    <row r="136" spans="1:7" x14ac:dyDescent="0.25">
      <c r="A136" s="67" t="s">
        <v>25</v>
      </c>
      <c r="B136" s="68" t="s">
        <v>107</v>
      </c>
      <c r="C136" s="69" t="s">
        <v>73</v>
      </c>
      <c r="D136" s="70">
        <v>1</v>
      </c>
      <c r="E136" s="71"/>
      <c r="F136" s="71">
        <f>E136*D136</f>
        <v>0</v>
      </c>
      <c r="G136" s="16"/>
    </row>
    <row r="137" spans="1:7" x14ac:dyDescent="0.25">
      <c r="A137" s="81"/>
      <c r="B137" s="82"/>
      <c r="C137" s="83"/>
      <c r="D137" s="84"/>
      <c r="E137" s="85"/>
      <c r="F137" s="86"/>
      <c r="G137" s="16"/>
    </row>
    <row r="138" spans="1:7" x14ac:dyDescent="0.25">
      <c r="A138" s="67" t="s">
        <v>27</v>
      </c>
      <c r="B138" s="68" t="s">
        <v>108</v>
      </c>
      <c r="C138" s="69" t="s">
        <v>73</v>
      </c>
      <c r="D138" s="70">
        <v>1</v>
      </c>
      <c r="E138" s="71"/>
      <c r="F138" s="71">
        <f>E138*D138</f>
        <v>0</v>
      </c>
      <c r="G138" s="16"/>
    </row>
    <row r="139" spans="1:7" x14ac:dyDescent="0.25">
      <c r="A139" s="72"/>
      <c r="B139" s="68"/>
      <c r="C139" s="69"/>
      <c r="D139" s="70"/>
      <c r="E139" s="71"/>
      <c r="F139" s="71"/>
      <c r="G139" s="16"/>
    </row>
    <row r="140" spans="1:7" x14ac:dyDescent="0.25">
      <c r="A140" s="179"/>
      <c r="B140" s="68" t="s">
        <v>109</v>
      </c>
      <c r="C140" s="69" t="s">
        <v>73</v>
      </c>
      <c r="D140" s="70">
        <v>9</v>
      </c>
      <c r="E140" s="71"/>
      <c r="F140" s="71">
        <f t="shared" ref="F140:F142" si="13">E140*D140</f>
        <v>0</v>
      </c>
      <c r="G140" s="16"/>
    </row>
    <row r="141" spans="1:7" x14ac:dyDescent="0.25">
      <c r="A141" s="179" t="s">
        <v>30</v>
      </c>
      <c r="B141" s="68"/>
      <c r="C141" s="69"/>
      <c r="D141" s="70"/>
      <c r="E141" s="71"/>
      <c r="F141" s="71">
        <f t="shared" si="13"/>
        <v>0</v>
      </c>
      <c r="G141" s="16"/>
    </row>
    <row r="142" spans="1:7" x14ac:dyDescent="0.25">
      <c r="A142" s="179"/>
      <c r="B142" s="68" t="s">
        <v>110</v>
      </c>
      <c r="C142" s="69" t="s">
        <v>73</v>
      </c>
      <c r="D142" s="70">
        <v>9</v>
      </c>
      <c r="E142" s="71"/>
      <c r="F142" s="71">
        <f t="shared" si="13"/>
        <v>0</v>
      </c>
      <c r="G142" s="16"/>
    </row>
    <row r="143" spans="1:7" x14ac:dyDescent="0.25">
      <c r="A143" s="179"/>
      <c r="B143" s="68"/>
      <c r="C143" s="69"/>
      <c r="D143" s="70"/>
      <c r="E143" s="71"/>
      <c r="F143" s="71"/>
      <c r="G143" s="16"/>
    </row>
    <row r="144" spans="1:7" x14ac:dyDescent="0.25">
      <c r="A144" s="67" t="s">
        <v>86</v>
      </c>
      <c r="B144" s="68" t="s">
        <v>111</v>
      </c>
      <c r="C144" s="87" t="s">
        <v>73</v>
      </c>
      <c r="D144" s="70">
        <v>1</v>
      </c>
      <c r="E144" s="71"/>
      <c r="F144" s="71">
        <f>D144*E144</f>
        <v>0</v>
      </c>
      <c r="G144" s="16"/>
    </row>
    <row r="145" spans="1:7" x14ac:dyDescent="0.25">
      <c r="A145" s="81"/>
      <c r="B145" s="68"/>
      <c r="C145" s="69"/>
      <c r="D145" s="70"/>
      <c r="E145" s="71"/>
      <c r="F145" s="71"/>
      <c r="G145" s="16"/>
    </row>
    <row r="146" spans="1:7" x14ac:dyDescent="0.25">
      <c r="A146" s="67" t="s">
        <v>32</v>
      </c>
      <c r="B146" s="68" t="s">
        <v>112</v>
      </c>
      <c r="C146" s="87" t="s">
        <v>73</v>
      </c>
      <c r="D146" s="70">
        <v>1</v>
      </c>
      <c r="E146" s="71"/>
      <c r="F146" s="71">
        <f>D146*E146</f>
        <v>0</v>
      </c>
      <c r="G146" s="16"/>
    </row>
    <row r="147" spans="1:7" x14ac:dyDescent="0.25">
      <c r="A147" s="72"/>
      <c r="B147" s="68"/>
      <c r="C147" s="69"/>
      <c r="D147" s="70"/>
      <c r="E147" s="71"/>
      <c r="F147" s="71"/>
      <c r="G147" s="16"/>
    </row>
    <row r="148" spans="1:7" x14ac:dyDescent="0.25">
      <c r="A148" s="67" t="s">
        <v>34</v>
      </c>
      <c r="B148" s="68" t="s">
        <v>113</v>
      </c>
      <c r="C148" s="87" t="s">
        <v>73</v>
      </c>
      <c r="D148" s="70">
        <v>2</v>
      </c>
      <c r="E148" s="71"/>
      <c r="F148" s="71">
        <f>D148*E148</f>
        <v>0</v>
      </c>
      <c r="G148" s="16"/>
    </row>
    <row r="149" spans="1:7" x14ac:dyDescent="0.25">
      <c r="A149" s="81"/>
      <c r="B149" s="68"/>
      <c r="C149" s="69"/>
      <c r="D149" s="70"/>
      <c r="E149" s="71"/>
      <c r="F149" s="71"/>
      <c r="G149" s="16"/>
    </row>
    <row r="150" spans="1:7" x14ac:dyDescent="0.25">
      <c r="A150" s="67" t="s">
        <v>36</v>
      </c>
      <c r="B150" s="68" t="s">
        <v>114</v>
      </c>
      <c r="C150" s="87" t="s">
        <v>73</v>
      </c>
      <c r="D150" s="70">
        <v>2</v>
      </c>
      <c r="E150" s="71"/>
      <c r="F150" s="71">
        <f>D150*E150</f>
        <v>0</v>
      </c>
      <c r="G150" s="16"/>
    </row>
    <row r="151" spans="1:7" x14ac:dyDescent="0.25">
      <c r="A151" s="72"/>
      <c r="B151" s="68"/>
      <c r="C151" s="69"/>
      <c r="D151" s="70"/>
      <c r="E151" s="71"/>
      <c r="F151" s="71"/>
      <c r="G151" s="16"/>
    </row>
    <row r="152" spans="1:7" x14ac:dyDescent="0.25">
      <c r="A152" s="67" t="s">
        <v>38</v>
      </c>
      <c r="B152" s="68" t="s">
        <v>115</v>
      </c>
      <c r="C152" s="87" t="s">
        <v>73</v>
      </c>
      <c r="D152" s="70">
        <v>2</v>
      </c>
      <c r="E152" s="71"/>
      <c r="F152" s="71">
        <f>D152*E152</f>
        <v>0</v>
      </c>
      <c r="G152" s="16"/>
    </row>
    <row r="153" spans="1:7" x14ac:dyDescent="0.25">
      <c r="A153" s="135"/>
      <c r="B153" s="68"/>
      <c r="C153" s="69"/>
      <c r="D153" s="70"/>
      <c r="E153" s="71"/>
      <c r="F153" s="71"/>
      <c r="G153" s="16"/>
    </row>
    <row r="154" spans="1:7" x14ac:dyDescent="0.25">
      <c r="A154" s="133" t="s">
        <v>41</v>
      </c>
      <c r="B154" s="134" t="s">
        <v>116</v>
      </c>
      <c r="C154" s="87" t="s">
        <v>73</v>
      </c>
      <c r="D154" s="70">
        <v>1</v>
      </c>
      <c r="E154" s="71"/>
      <c r="F154" s="71">
        <f>D154*E154</f>
        <v>0</v>
      </c>
      <c r="G154" s="16"/>
    </row>
    <row r="155" spans="1:7" x14ac:dyDescent="0.25">
      <c r="A155" s="133"/>
      <c r="B155" s="134"/>
      <c r="C155" s="87"/>
      <c r="D155" s="70"/>
      <c r="E155" s="71"/>
      <c r="F155" s="71"/>
      <c r="G155" s="16"/>
    </row>
    <row r="156" spans="1:7" x14ac:dyDescent="0.25">
      <c r="A156" s="133" t="s">
        <v>117</v>
      </c>
      <c r="B156" s="134" t="s">
        <v>110</v>
      </c>
      <c r="C156" s="87" t="s">
        <v>73</v>
      </c>
      <c r="D156" s="70">
        <v>9</v>
      </c>
      <c r="E156" s="71"/>
      <c r="F156" s="71">
        <f t="shared" ref="F156" si="14">D156*E156</f>
        <v>0</v>
      </c>
      <c r="G156" s="16"/>
    </row>
    <row r="157" spans="1:7" x14ac:dyDescent="0.25">
      <c r="A157" s="136"/>
      <c r="B157" s="68"/>
      <c r="C157" s="69"/>
      <c r="D157" s="70"/>
      <c r="E157" s="71"/>
      <c r="F157" s="71"/>
      <c r="G157" s="16"/>
    </row>
    <row r="158" spans="1:7" x14ac:dyDescent="0.25">
      <c r="A158" s="67" t="s">
        <v>118</v>
      </c>
      <c r="B158" s="68" t="s">
        <v>119</v>
      </c>
      <c r="C158" s="87" t="s">
        <v>73</v>
      </c>
      <c r="D158" s="70">
        <v>7</v>
      </c>
      <c r="E158" s="71"/>
      <c r="F158" s="71">
        <f>D158*E158</f>
        <v>0</v>
      </c>
      <c r="G158" s="16"/>
    </row>
    <row r="159" spans="1:7" x14ac:dyDescent="0.25">
      <c r="A159" s="81"/>
      <c r="B159" s="68"/>
      <c r="C159" s="69"/>
      <c r="D159" s="70"/>
      <c r="E159" s="71"/>
      <c r="F159" s="71"/>
      <c r="G159" s="16"/>
    </row>
    <row r="160" spans="1:7" ht="19.5" customHeight="1" x14ac:dyDescent="0.25">
      <c r="A160" s="67" t="s">
        <v>120</v>
      </c>
      <c r="B160" s="68" t="s">
        <v>121</v>
      </c>
      <c r="C160" s="87" t="s">
        <v>73</v>
      </c>
      <c r="D160" s="70">
        <v>2</v>
      </c>
      <c r="E160" s="71"/>
      <c r="F160" s="71">
        <f>D160*E160</f>
        <v>0</v>
      </c>
      <c r="G160" s="16"/>
    </row>
    <row r="161" spans="1:7" x14ac:dyDescent="0.25">
      <c r="A161" s="72"/>
      <c r="B161" s="68"/>
      <c r="C161" s="69"/>
      <c r="D161" s="70"/>
      <c r="E161" s="71"/>
      <c r="F161" s="71"/>
      <c r="G161" s="16"/>
    </row>
    <row r="162" spans="1:7" x14ac:dyDescent="0.25">
      <c r="A162" s="67" t="s">
        <v>122</v>
      </c>
      <c r="B162" s="68" t="s">
        <v>123</v>
      </c>
      <c r="C162" s="87" t="s">
        <v>73</v>
      </c>
      <c r="D162" s="70">
        <v>2</v>
      </c>
      <c r="E162" s="71"/>
      <c r="F162" s="71">
        <f>D162*E162</f>
        <v>0</v>
      </c>
      <c r="G162" s="16"/>
    </row>
    <row r="163" spans="1:7" x14ac:dyDescent="0.25">
      <c r="A163" s="81"/>
      <c r="B163" s="68"/>
      <c r="C163" s="69"/>
      <c r="D163" s="70"/>
      <c r="E163" s="71"/>
      <c r="F163" s="71"/>
      <c r="G163" s="16"/>
    </row>
    <row r="164" spans="1:7" x14ac:dyDescent="0.25">
      <c r="A164" s="67" t="s">
        <v>124</v>
      </c>
      <c r="B164" s="68" t="s">
        <v>125</v>
      </c>
      <c r="C164" s="87" t="s">
        <v>73</v>
      </c>
      <c r="D164" s="70">
        <v>1</v>
      </c>
      <c r="E164" s="71"/>
      <c r="F164" s="71">
        <f>D164*E164</f>
        <v>0</v>
      </c>
      <c r="G164" s="16"/>
    </row>
    <row r="165" spans="1:7" x14ac:dyDescent="0.25">
      <c r="A165" s="72"/>
      <c r="B165" s="68"/>
      <c r="C165" s="69"/>
      <c r="D165" s="70"/>
      <c r="E165" s="71"/>
      <c r="F165" s="71"/>
      <c r="G165" s="16"/>
    </row>
    <row r="166" spans="1:7" x14ac:dyDescent="0.25">
      <c r="A166" s="67" t="s">
        <v>126</v>
      </c>
      <c r="B166" s="68" t="s">
        <v>127</v>
      </c>
      <c r="C166" s="87" t="s">
        <v>73</v>
      </c>
      <c r="D166" s="70">
        <v>6</v>
      </c>
      <c r="E166" s="71"/>
      <c r="F166" s="71">
        <f>D166*E166</f>
        <v>0</v>
      </c>
      <c r="G166" s="16"/>
    </row>
    <row r="167" spans="1:7" x14ac:dyDescent="0.25">
      <c r="A167" s="2"/>
      <c r="B167" s="15"/>
      <c r="C167" s="7"/>
      <c r="D167" s="8"/>
      <c r="E167" s="9"/>
      <c r="F167" s="9"/>
      <c r="G167" s="16"/>
    </row>
    <row r="168" spans="1:7" x14ac:dyDescent="0.25">
      <c r="A168" s="2" t="s">
        <v>124</v>
      </c>
      <c r="B168" s="88" t="s">
        <v>128</v>
      </c>
      <c r="C168" s="2"/>
      <c r="D168" s="4"/>
      <c r="E168" s="5"/>
      <c r="F168" s="89"/>
      <c r="G168" s="16"/>
    </row>
    <row r="169" spans="1:7" ht="17.25" customHeight="1" x14ac:dyDescent="0.25">
      <c r="A169" s="2"/>
      <c r="B169" s="88"/>
      <c r="C169" s="2"/>
      <c r="D169" s="4"/>
      <c r="E169" s="5"/>
      <c r="F169" s="36"/>
      <c r="G169" s="16"/>
    </row>
    <row r="170" spans="1:7" x14ac:dyDescent="0.25">
      <c r="A170" s="90">
        <v>1.01</v>
      </c>
      <c r="B170" s="91" t="s">
        <v>129</v>
      </c>
      <c r="C170" s="92" t="s">
        <v>51</v>
      </c>
      <c r="D170" s="93">
        <v>10</v>
      </c>
      <c r="E170" s="94"/>
      <c r="F170" s="36">
        <f>E170*D170</f>
        <v>0</v>
      </c>
      <c r="G170" s="16"/>
    </row>
    <row r="171" spans="1:7" x14ac:dyDescent="0.25">
      <c r="A171" s="90"/>
      <c r="B171" s="6"/>
      <c r="C171" s="7"/>
      <c r="D171" s="8"/>
      <c r="E171" s="9"/>
      <c r="F171" s="36"/>
      <c r="G171" s="16"/>
    </row>
    <row r="172" spans="1:7" x14ac:dyDescent="0.25">
      <c r="A172" s="90">
        <f>A170+0.01</f>
        <v>1.02</v>
      </c>
      <c r="B172" s="95" t="s">
        <v>130</v>
      </c>
      <c r="C172" s="92" t="s">
        <v>51</v>
      </c>
      <c r="D172" s="93">
        <v>8</v>
      </c>
      <c r="E172" s="94"/>
      <c r="F172" s="36">
        <f>E172*D172</f>
        <v>0</v>
      </c>
      <c r="G172" s="16"/>
    </row>
    <row r="173" spans="1:7" ht="12.75" customHeight="1" x14ac:dyDescent="0.25">
      <c r="A173" s="90"/>
      <c r="B173" s="6"/>
      <c r="C173" s="7"/>
      <c r="D173" s="8"/>
      <c r="E173" s="9"/>
      <c r="F173" s="36"/>
      <c r="G173" s="16"/>
    </row>
    <row r="174" spans="1:7" ht="26" x14ac:dyDescent="0.25">
      <c r="A174" s="90">
        <f t="shared" ref="A174:A184" si="15">A172+0.01</f>
        <v>1.03</v>
      </c>
      <c r="B174" s="95" t="s">
        <v>131</v>
      </c>
      <c r="C174" s="92" t="s">
        <v>47</v>
      </c>
      <c r="D174" s="93">
        <v>4</v>
      </c>
      <c r="E174" s="94"/>
      <c r="F174" s="36">
        <f>E174*D174</f>
        <v>0</v>
      </c>
      <c r="G174" s="16"/>
    </row>
    <row r="175" spans="1:7" x14ac:dyDescent="0.25">
      <c r="A175" s="90"/>
      <c r="B175" s="6"/>
      <c r="C175" s="7"/>
      <c r="D175" s="8"/>
      <c r="E175" s="9"/>
      <c r="F175" s="36"/>
      <c r="G175" s="16"/>
    </row>
    <row r="176" spans="1:7" ht="26" x14ac:dyDescent="0.25">
      <c r="A176" s="90">
        <f t="shared" si="15"/>
        <v>1.04</v>
      </c>
      <c r="B176" s="95" t="s">
        <v>132</v>
      </c>
      <c r="C176" s="92" t="s">
        <v>47</v>
      </c>
      <c r="D176" s="93">
        <v>4</v>
      </c>
      <c r="E176" s="94"/>
      <c r="F176" s="36">
        <f>E176*D176</f>
        <v>0</v>
      </c>
      <c r="G176" s="16"/>
    </row>
    <row r="177" spans="1:7" x14ac:dyDescent="0.25">
      <c r="A177" s="90"/>
      <c r="B177" s="95"/>
      <c r="C177" s="92"/>
      <c r="D177" s="93"/>
      <c r="E177" s="94"/>
      <c r="F177" s="36"/>
      <c r="G177" s="16"/>
    </row>
    <row r="178" spans="1:7" x14ac:dyDescent="0.25">
      <c r="A178" s="90">
        <f t="shared" si="15"/>
        <v>1.05</v>
      </c>
      <c r="B178" s="95" t="s">
        <v>133</v>
      </c>
      <c r="C178" s="87" t="s">
        <v>73</v>
      </c>
      <c r="D178" s="93">
        <v>1</v>
      </c>
      <c r="E178" s="94"/>
      <c r="F178" s="36">
        <f>E178*D178</f>
        <v>0</v>
      </c>
      <c r="G178" s="16"/>
    </row>
    <row r="179" spans="1:7" x14ac:dyDescent="0.25">
      <c r="A179" s="90"/>
      <c r="B179" s="95"/>
      <c r="C179" s="92"/>
      <c r="D179" s="93"/>
      <c r="E179" s="94"/>
      <c r="F179" s="36"/>
      <c r="G179" s="16"/>
    </row>
    <row r="180" spans="1:7" x14ac:dyDescent="0.25">
      <c r="A180" s="90">
        <f t="shared" si="15"/>
        <v>1.06</v>
      </c>
      <c r="B180" s="95" t="s">
        <v>134</v>
      </c>
      <c r="C180" s="92" t="s">
        <v>30</v>
      </c>
      <c r="D180" s="93">
        <v>3</v>
      </c>
      <c r="E180" s="94"/>
      <c r="F180" s="36">
        <f>E180*D180</f>
        <v>0</v>
      </c>
      <c r="G180" s="16"/>
    </row>
    <row r="181" spans="1:7" x14ac:dyDescent="0.25">
      <c r="A181" s="90"/>
      <c r="B181" s="95"/>
      <c r="C181" s="92"/>
      <c r="D181" s="93"/>
      <c r="E181" s="94"/>
      <c r="F181" s="36"/>
      <c r="G181" s="16"/>
    </row>
    <row r="182" spans="1:7" x14ac:dyDescent="0.25">
      <c r="A182" s="90">
        <f t="shared" si="15"/>
        <v>1.07</v>
      </c>
      <c r="B182" s="95" t="s">
        <v>135</v>
      </c>
      <c r="C182" s="87" t="s">
        <v>73</v>
      </c>
      <c r="D182" s="93">
        <v>2</v>
      </c>
      <c r="E182" s="94"/>
      <c r="F182" s="36">
        <f>E182*D182</f>
        <v>0</v>
      </c>
      <c r="G182" s="16"/>
    </row>
    <row r="183" spans="1:7" x14ac:dyDescent="0.25">
      <c r="A183" s="90"/>
      <c r="B183" s="6"/>
      <c r="C183" s="7"/>
      <c r="D183" s="8"/>
      <c r="E183" s="9"/>
      <c r="F183" s="9"/>
      <c r="G183" s="16"/>
    </row>
    <row r="184" spans="1:7" ht="65" x14ac:dyDescent="0.25">
      <c r="A184" s="90">
        <f t="shared" si="15"/>
        <v>1.08</v>
      </c>
      <c r="B184" s="96" t="s">
        <v>136</v>
      </c>
      <c r="C184" s="7" t="s">
        <v>73</v>
      </c>
      <c r="D184" s="97">
        <v>2</v>
      </c>
      <c r="E184" s="9"/>
      <c r="F184" s="9">
        <f t="shared" ref="F184" si="16">E184*D184</f>
        <v>0</v>
      </c>
      <c r="G184" s="16"/>
    </row>
    <row r="185" spans="1:7" x14ac:dyDescent="0.25">
      <c r="A185" s="98"/>
      <c r="B185" s="99" t="s">
        <v>137</v>
      </c>
      <c r="C185" s="100"/>
      <c r="D185" s="101"/>
      <c r="E185" s="102"/>
      <c r="F185" s="103">
        <f>SUM(F112:F184)</f>
        <v>0</v>
      </c>
      <c r="G185" s="42"/>
    </row>
    <row r="186" spans="1:7" x14ac:dyDescent="0.25">
      <c r="A186" s="34"/>
      <c r="B186" s="43"/>
      <c r="C186" s="26"/>
      <c r="D186" s="27"/>
      <c r="E186" s="28"/>
      <c r="F186" s="36"/>
      <c r="G186" s="16"/>
    </row>
    <row r="187" spans="1:7" x14ac:dyDescent="0.25">
      <c r="A187" s="10"/>
      <c r="B187" s="11" t="s">
        <v>138</v>
      </c>
      <c r="C187" s="12"/>
      <c r="D187" s="13"/>
      <c r="E187" s="14"/>
      <c r="F187" s="14"/>
      <c r="G187" s="42"/>
    </row>
    <row r="188" spans="1:7" x14ac:dyDescent="0.25">
      <c r="A188" s="2"/>
      <c r="B188" s="104"/>
      <c r="C188" s="7"/>
      <c r="D188" s="8"/>
      <c r="E188" s="9"/>
      <c r="F188" s="9"/>
      <c r="G188" s="16"/>
    </row>
    <row r="189" spans="1:7" ht="52" x14ac:dyDescent="0.25">
      <c r="A189" s="2"/>
      <c r="B189" s="105" t="s">
        <v>139</v>
      </c>
      <c r="C189" s="7"/>
      <c r="D189" s="8"/>
      <c r="E189" s="9"/>
      <c r="F189" s="9"/>
      <c r="G189" s="16"/>
    </row>
    <row r="190" spans="1:7" x14ac:dyDescent="0.25">
      <c r="A190" s="2"/>
      <c r="B190" s="105"/>
      <c r="C190" s="7"/>
      <c r="D190" s="8"/>
      <c r="E190" s="9"/>
      <c r="F190" s="9"/>
      <c r="G190" s="16"/>
    </row>
    <row r="191" spans="1:7" x14ac:dyDescent="0.25">
      <c r="A191" s="2" t="s">
        <v>7</v>
      </c>
      <c r="B191" s="25" t="s">
        <v>46</v>
      </c>
      <c r="C191" s="26" t="s">
        <v>47</v>
      </c>
      <c r="D191" s="27">
        <v>8</v>
      </c>
      <c r="E191" s="28"/>
      <c r="F191" s="29">
        <f>(D191*E191)</f>
        <v>0</v>
      </c>
      <c r="G191" s="16"/>
    </row>
    <row r="192" spans="1:7" x14ac:dyDescent="0.25">
      <c r="A192" s="2"/>
      <c r="B192" s="25"/>
      <c r="C192" s="26"/>
      <c r="D192" s="27"/>
      <c r="E192" s="28"/>
      <c r="F192" s="29"/>
      <c r="G192" s="16"/>
    </row>
    <row r="193" spans="1:7" ht="26" x14ac:dyDescent="0.25">
      <c r="A193" s="2" t="s">
        <v>10</v>
      </c>
      <c r="B193" s="25" t="s">
        <v>48</v>
      </c>
      <c r="C193" s="26" t="s">
        <v>47</v>
      </c>
      <c r="D193" s="27">
        <v>8</v>
      </c>
      <c r="E193" s="28"/>
      <c r="F193" s="29">
        <f>(D193*E193)</f>
        <v>0</v>
      </c>
      <c r="G193" s="16"/>
    </row>
    <row r="194" spans="1:7" ht="17.25" customHeight="1" x14ac:dyDescent="0.25">
      <c r="A194" s="2"/>
      <c r="B194" s="30"/>
      <c r="C194" s="26"/>
      <c r="D194" s="27"/>
      <c r="E194" s="28"/>
      <c r="F194" s="29"/>
      <c r="G194" s="16"/>
    </row>
    <row r="195" spans="1:7" ht="25.5" customHeight="1" x14ac:dyDescent="0.25">
      <c r="A195" s="2"/>
      <c r="B195" s="31" t="s">
        <v>49</v>
      </c>
      <c r="C195" s="26"/>
      <c r="D195" s="27"/>
      <c r="E195" s="28"/>
      <c r="F195" s="29"/>
      <c r="G195" s="16"/>
    </row>
    <row r="196" spans="1:7" x14ac:dyDescent="0.25">
      <c r="A196" s="2"/>
      <c r="B196" s="31"/>
      <c r="C196" s="26"/>
      <c r="D196" s="27"/>
      <c r="E196" s="28"/>
      <c r="F196" s="29"/>
      <c r="G196" s="16"/>
    </row>
    <row r="197" spans="1:7" x14ac:dyDescent="0.25">
      <c r="A197" s="2"/>
      <c r="B197" s="106" t="s">
        <v>54</v>
      </c>
      <c r="C197" s="26"/>
      <c r="D197" s="27"/>
      <c r="E197" s="28"/>
      <c r="F197" s="29"/>
      <c r="G197" s="16"/>
    </row>
    <row r="198" spans="1:7" ht="26" x14ac:dyDescent="0.25">
      <c r="A198" s="2" t="s">
        <v>12</v>
      </c>
      <c r="B198" s="25" t="s">
        <v>55</v>
      </c>
      <c r="C198" s="26" t="s">
        <v>56</v>
      </c>
      <c r="D198" s="27">
        <v>1</v>
      </c>
      <c r="E198" s="28"/>
      <c r="F198" s="29">
        <f>(D198*E198)</f>
        <v>0</v>
      </c>
      <c r="G198" s="16"/>
    </row>
    <row r="199" spans="1:7" x14ac:dyDescent="0.25">
      <c r="A199" s="2"/>
      <c r="B199" s="32"/>
      <c r="C199" s="26"/>
      <c r="D199" s="27"/>
      <c r="E199" s="28"/>
      <c r="F199" s="29"/>
      <c r="G199" s="16"/>
    </row>
    <row r="200" spans="1:7" ht="26" x14ac:dyDescent="0.25">
      <c r="A200" s="2" t="s">
        <v>14</v>
      </c>
      <c r="B200" s="107" t="s">
        <v>140</v>
      </c>
      <c r="C200" s="7" t="s">
        <v>47</v>
      </c>
      <c r="D200" s="8">
        <v>10</v>
      </c>
      <c r="E200" s="9"/>
      <c r="F200" s="29">
        <f>(D200*E200)</f>
        <v>0</v>
      </c>
      <c r="G200" s="16"/>
    </row>
    <row r="201" spans="1:7" x14ac:dyDescent="0.25">
      <c r="A201" s="2"/>
      <c r="B201" s="107"/>
      <c r="C201" s="7"/>
      <c r="D201" s="8"/>
      <c r="E201" s="9"/>
      <c r="F201" s="29"/>
      <c r="G201" s="16"/>
    </row>
    <row r="202" spans="1:7" x14ac:dyDescent="0.25">
      <c r="A202" s="2" t="s">
        <v>17</v>
      </c>
      <c r="B202" s="32" t="s">
        <v>141</v>
      </c>
      <c r="C202" s="26" t="s">
        <v>47</v>
      </c>
      <c r="D202" s="27">
        <v>22</v>
      </c>
      <c r="E202" s="33"/>
      <c r="F202" s="29">
        <f>(D202*E202)</f>
        <v>0</v>
      </c>
      <c r="G202" s="16"/>
    </row>
    <row r="203" spans="1:7" x14ac:dyDescent="0.25">
      <c r="A203" s="2"/>
      <c r="B203" s="32"/>
      <c r="C203" s="26"/>
      <c r="D203" s="27"/>
      <c r="E203" s="33"/>
      <c r="F203" s="29"/>
      <c r="G203" s="16"/>
    </row>
    <row r="204" spans="1:7" ht="52" x14ac:dyDescent="0.25">
      <c r="A204" s="2" t="s">
        <v>19</v>
      </c>
      <c r="B204" s="108" t="s">
        <v>142</v>
      </c>
      <c r="C204" s="26" t="s">
        <v>47</v>
      </c>
      <c r="D204" s="27">
        <v>8</v>
      </c>
      <c r="E204" s="28"/>
      <c r="F204" s="36">
        <f t="shared" ref="F204" si="17">E204*D204</f>
        <v>0</v>
      </c>
      <c r="G204" s="16"/>
    </row>
    <row r="205" spans="1:7" x14ac:dyDescent="0.25">
      <c r="A205" s="2"/>
      <c r="B205" s="25"/>
      <c r="C205" s="26"/>
      <c r="D205" s="27"/>
      <c r="E205" s="28"/>
      <c r="F205" s="29"/>
      <c r="G205" s="16"/>
    </row>
    <row r="206" spans="1:7" ht="26" x14ac:dyDescent="0.25">
      <c r="A206" s="2" t="s">
        <v>64</v>
      </c>
      <c r="B206" s="25" t="s">
        <v>143</v>
      </c>
      <c r="C206" s="26" t="s">
        <v>51</v>
      </c>
      <c r="D206" s="27">
        <v>1</v>
      </c>
      <c r="E206" s="28"/>
      <c r="F206" s="29">
        <f>(D206*E206)</f>
        <v>0</v>
      </c>
      <c r="G206" s="16"/>
    </row>
    <row r="207" spans="1:7" x14ac:dyDescent="0.25">
      <c r="A207" s="109"/>
      <c r="B207" s="110"/>
      <c r="C207" s="111"/>
      <c r="D207" s="112"/>
      <c r="E207" s="113"/>
      <c r="F207" s="114"/>
      <c r="G207" s="16"/>
    </row>
    <row r="208" spans="1:7" ht="39" x14ac:dyDescent="0.25">
      <c r="A208" s="2" t="s">
        <v>25</v>
      </c>
      <c r="B208" s="32" t="s">
        <v>144</v>
      </c>
      <c r="C208" s="26" t="s">
        <v>47</v>
      </c>
      <c r="D208" s="27">
        <v>8</v>
      </c>
      <c r="E208" s="28"/>
      <c r="F208" s="29">
        <f>(D208*E208)</f>
        <v>0</v>
      </c>
      <c r="G208" s="16"/>
    </row>
    <row r="209" spans="1:7" x14ac:dyDescent="0.25">
      <c r="A209" s="109"/>
      <c r="B209" s="110"/>
      <c r="C209" s="111"/>
      <c r="D209" s="112"/>
      <c r="E209" s="113"/>
      <c r="F209" s="114"/>
      <c r="G209" s="16"/>
    </row>
    <row r="210" spans="1:7" ht="26" x14ac:dyDescent="0.25">
      <c r="A210" s="47" t="s">
        <v>27</v>
      </c>
      <c r="B210" s="35" t="s">
        <v>145</v>
      </c>
      <c r="C210" s="26" t="s">
        <v>47</v>
      </c>
      <c r="D210" s="27">
        <v>35</v>
      </c>
      <c r="E210" s="28"/>
      <c r="F210" s="28">
        <f>E210*D210</f>
        <v>0</v>
      </c>
      <c r="G210" s="16"/>
    </row>
    <row r="211" spans="1:7" x14ac:dyDescent="0.25">
      <c r="A211" s="2"/>
      <c r="B211" s="6"/>
      <c r="C211" s="7"/>
      <c r="D211" s="8"/>
      <c r="E211" s="9"/>
      <c r="F211" s="9"/>
      <c r="G211" s="16"/>
    </row>
    <row r="212" spans="1:7" x14ac:dyDescent="0.25">
      <c r="A212" s="2" t="s">
        <v>30</v>
      </c>
      <c r="B212" s="15" t="s">
        <v>146</v>
      </c>
      <c r="C212" s="26" t="s">
        <v>47</v>
      </c>
      <c r="D212" s="8">
        <v>20</v>
      </c>
      <c r="E212" s="9"/>
      <c r="F212" s="9">
        <f>E212*D212</f>
        <v>0</v>
      </c>
      <c r="G212" s="16"/>
    </row>
    <row r="213" spans="1:7" x14ac:dyDescent="0.25">
      <c r="A213" s="2"/>
      <c r="B213" s="15"/>
      <c r="C213" s="26"/>
      <c r="D213" s="8"/>
      <c r="E213" s="9"/>
      <c r="F213" s="9"/>
      <c r="G213" s="16"/>
    </row>
    <row r="214" spans="1:7" ht="52" x14ac:dyDescent="0.25">
      <c r="A214" s="2" t="s">
        <v>86</v>
      </c>
      <c r="B214" s="15" t="s">
        <v>147</v>
      </c>
      <c r="C214" s="26" t="s">
        <v>73</v>
      </c>
      <c r="D214" s="8">
        <v>1</v>
      </c>
      <c r="E214" s="9"/>
      <c r="F214" s="9">
        <f t="shared" ref="F214" si="18">E214*D214</f>
        <v>0</v>
      </c>
      <c r="G214" s="16"/>
    </row>
    <row r="215" spans="1:7" x14ac:dyDescent="0.25">
      <c r="A215" s="2"/>
      <c r="B215" s="6"/>
      <c r="C215" s="7"/>
      <c r="D215" s="8"/>
      <c r="E215" s="9"/>
      <c r="F215" s="9"/>
      <c r="G215" s="16"/>
    </row>
    <row r="216" spans="1:7" x14ac:dyDescent="0.25">
      <c r="A216" s="2"/>
      <c r="B216" s="6" t="s">
        <v>148</v>
      </c>
      <c r="C216" s="7"/>
      <c r="D216" s="8"/>
      <c r="E216" s="9"/>
      <c r="F216" s="9">
        <f>SUM(F191:F215)</f>
        <v>0</v>
      </c>
      <c r="G216" s="16"/>
    </row>
    <row r="217" spans="1:7" x14ac:dyDescent="0.25">
      <c r="A217" s="10"/>
      <c r="B217" s="178" t="s">
        <v>148</v>
      </c>
      <c r="C217" s="12"/>
      <c r="D217" s="13"/>
      <c r="E217" s="14"/>
      <c r="F217" s="19">
        <f>F216</f>
        <v>0</v>
      </c>
      <c r="G217" s="42"/>
    </row>
    <row r="218" spans="1:7" x14ac:dyDescent="0.25">
      <c r="A218" s="2"/>
      <c r="B218" s="3"/>
      <c r="C218" s="7"/>
      <c r="D218" s="8"/>
      <c r="E218" s="9"/>
      <c r="F218" s="5"/>
      <c r="G218" s="16"/>
    </row>
    <row r="219" spans="1:7" x14ac:dyDescent="0.25">
      <c r="A219" s="2"/>
      <c r="B219" s="6"/>
      <c r="C219" s="7"/>
      <c r="D219" s="17"/>
      <c r="E219" s="115"/>
      <c r="F219" s="115"/>
      <c r="G219" s="16"/>
    </row>
    <row r="220" spans="1:7" x14ac:dyDescent="0.25">
      <c r="A220" s="116"/>
      <c r="B220" s="117" t="s">
        <v>149</v>
      </c>
      <c r="C220" s="118"/>
      <c r="D220" s="119"/>
      <c r="E220" s="120"/>
      <c r="F220" s="120"/>
      <c r="G220" s="42"/>
    </row>
    <row r="221" spans="1:7" x14ac:dyDescent="0.25">
      <c r="A221" s="47"/>
      <c r="B221" s="121"/>
      <c r="C221" s="48"/>
      <c r="D221" s="49"/>
      <c r="E221" s="36"/>
      <c r="F221" s="36"/>
      <c r="G221" s="16"/>
    </row>
    <row r="222" spans="1:7" ht="52" x14ac:dyDescent="0.25">
      <c r="A222" s="47" t="s">
        <v>7</v>
      </c>
      <c r="B222" s="35" t="s">
        <v>150</v>
      </c>
      <c r="C222" s="48" t="s">
        <v>151</v>
      </c>
      <c r="D222" s="122">
        <v>1</v>
      </c>
      <c r="E222" s="36"/>
      <c r="F222" s="36">
        <f>E222*D222</f>
        <v>0</v>
      </c>
      <c r="G222" s="16"/>
    </row>
    <row r="223" spans="1:7" x14ac:dyDescent="0.25">
      <c r="A223" s="47"/>
      <c r="B223" s="35"/>
      <c r="C223" s="47"/>
      <c r="D223" s="123"/>
      <c r="E223" s="89"/>
      <c r="F223" s="89"/>
      <c r="G223" s="16"/>
    </row>
    <row r="224" spans="1:7" x14ac:dyDescent="0.25">
      <c r="A224" s="10"/>
      <c r="B224" s="38" t="s">
        <v>152</v>
      </c>
      <c r="C224" s="12"/>
      <c r="D224" s="13"/>
      <c r="E224" s="14"/>
      <c r="F224" s="19">
        <f>F222</f>
        <v>0</v>
      </c>
      <c r="G224" s="42"/>
    </row>
    <row r="225" spans="1:7" x14ac:dyDescent="0.25">
      <c r="A225" s="2"/>
      <c r="B225" s="124"/>
      <c r="C225" s="7"/>
      <c r="D225" s="17"/>
      <c r="E225" s="115"/>
      <c r="F225" s="115"/>
      <c r="G225" s="16"/>
    </row>
    <row r="226" spans="1:7" x14ac:dyDescent="0.25">
      <c r="A226" s="47"/>
      <c r="B226" s="121"/>
      <c r="C226" s="48"/>
      <c r="D226" s="49"/>
      <c r="E226" s="36"/>
      <c r="F226" s="36"/>
      <c r="G226" s="16"/>
    </row>
    <row r="227" spans="1:7" x14ac:dyDescent="0.25">
      <c r="A227" s="125"/>
      <c r="B227" s="126"/>
      <c r="C227" s="127"/>
      <c r="D227" s="128"/>
      <c r="E227" s="129"/>
      <c r="F227" s="129"/>
      <c r="G227" s="130"/>
    </row>
    <row r="228" spans="1:7" x14ac:dyDescent="0.25">
      <c r="A228" s="2"/>
      <c r="B228" s="88" t="s">
        <v>153</v>
      </c>
      <c r="C228" s="7"/>
      <c r="D228" s="8"/>
      <c r="E228" s="9"/>
      <c r="F228" s="9"/>
      <c r="G228" s="16"/>
    </row>
    <row r="229" spans="1:7" ht="14.5" x14ac:dyDescent="0.3">
      <c r="A229" s="2">
        <v>1</v>
      </c>
      <c r="B229" s="131" t="str">
        <f>B32</f>
        <v>TOTAL FOR ELECTROMECHANICAL WORKS</v>
      </c>
      <c r="C229" s="7"/>
      <c r="D229" s="8"/>
      <c r="E229" s="9"/>
      <c r="F229" s="9">
        <f>F32</f>
        <v>0</v>
      </c>
      <c r="G229" s="16"/>
    </row>
    <row r="230" spans="1:7" x14ac:dyDescent="0.25">
      <c r="A230" s="2">
        <v>2</v>
      </c>
      <c r="B230" s="6" t="str">
        <f>B61</f>
        <v>TOTAL FOR TANK AND TANK BASE</v>
      </c>
      <c r="C230" s="2"/>
      <c r="D230" s="4"/>
      <c r="E230" s="5"/>
      <c r="F230" s="29">
        <f>F61</f>
        <v>0</v>
      </c>
      <c r="G230" s="16"/>
    </row>
    <row r="231" spans="1:7" x14ac:dyDescent="0.25">
      <c r="A231" s="2">
        <v>3</v>
      </c>
      <c r="B231" s="15" t="str">
        <f>B108</f>
        <v>TOTAL FOR PLUMBING WORKS</v>
      </c>
      <c r="C231" s="2"/>
      <c r="D231" s="4"/>
      <c r="E231" s="5"/>
      <c r="F231" s="29">
        <f>F108</f>
        <v>0</v>
      </c>
      <c r="G231" s="16"/>
    </row>
    <row r="232" spans="1:7" x14ac:dyDescent="0.25">
      <c r="A232" s="132">
        <v>4</v>
      </c>
      <c r="B232" s="15" t="str">
        <f>B185</f>
        <v>TOTAL FOR COMMUNITY WATER POINT</v>
      </c>
      <c r="C232" s="92"/>
      <c r="D232" s="93"/>
      <c r="E232" s="94"/>
      <c r="F232" s="115">
        <f>F185</f>
        <v>0</v>
      </c>
      <c r="G232" s="16"/>
    </row>
    <row r="233" spans="1:7" x14ac:dyDescent="0.25">
      <c r="A233" s="2">
        <v>5</v>
      </c>
      <c r="B233" s="15" t="str">
        <f>B217</f>
        <v>TOTAL FOR 1 NO CATTLE TROUGH</v>
      </c>
      <c r="C233" s="92"/>
      <c r="D233" s="93"/>
      <c r="E233" s="94"/>
      <c r="F233" s="115">
        <f>F217</f>
        <v>0</v>
      </c>
      <c r="G233" s="16"/>
    </row>
    <row r="234" spans="1:7" x14ac:dyDescent="0.25">
      <c r="A234" s="132">
        <v>6</v>
      </c>
      <c r="B234" s="6" t="str">
        <f>B224</f>
        <v>TOTAL FOR VISISBILITY AND BRANDING</v>
      </c>
      <c r="C234" s="92"/>
      <c r="D234" s="93"/>
      <c r="E234" s="94"/>
      <c r="F234" s="29">
        <f>F224</f>
        <v>0</v>
      </c>
      <c r="G234" s="16"/>
    </row>
    <row r="235" spans="1:7" x14ac:dyDescent="0.25">
      <c r="A235" s="138"/>
      <c r="B235" s="139" t="s">
        <v>154</v>
      </c>
      <c r="C235" s="138"/>
      <c r="D235" s="140"/>
      <c r="E235" s="141"/>
      <c r="F235" s="142">
        <f>SUM(F229:F234)</f>
        <v>0</v>
      </c>
      <c r="G235" s="137"/>
    </row>
  </sheetData>
  <mergeCells count="2">
    <mergeCell ref="A1:G1"/>
    <mergeCell ref="A2:G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2024-07-31T02:58:00Z</dcterms:created>
  <dcterms:modified xsi:type="dcterms:W3CDTF">2025-03-28T15:27:39Z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453C55B964D04623BD4D4AB282542D78_13</vt:lpwstr>
  </property>
  <property fmtid="{D5CDD505-2E9C-101B-9397-08002B2CF9AE}" pid="3" name="KSOProductBuildVer">
    <vt:lpwstr>1033-12.2.0.20326</vt:lpwstr>
  </property>
</Properties>
</file>