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Health Facilities San Infra\Sani in  HF  Designs &amp; BOQS\NAPUSMORU H.F\"/>
    </mc:Choice>
  </mc:AlternateContent>
  <xr:revisionPtr revIDLastSave="0" documentId="13_ncr:1_{26FA723D-8889-4E14-9921-6142D27F5B28}" xr6:coauthVersionLast="47" xr6:coauthVersionMax="47" xr10:uidLastSave="{00000000-0000-0000-0000-000000000000}"/>
  <bookViews>
    <workbookView xWindow="-110" yWindow="-110" windowWidth="19420" windowHeight="10420" xr2:uid="{CB50AD65-0462-434D-9A1F-8B05EAFB6DD0}"/>
  </bookViews>
  <sheets>
    <sheet name="BOQ - NAPOSIMORU" sheetId="1" r:id="rId1"/>
  </sheets>
  <definedNames>
    <definedName name="_xlnm.Print_Area" localSheetId="0">'BOQ - NAPOSIMORU'!$A$1:$F$188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4" i="1" l="1"/>
  <c r="F182" i="1"/>
  <c r="F180" i="1"/>
  <c r="F178" i="1"/>
  <c r="F176" i="1"/>
  <c r="A176" i="1"/>
  <c r="A178" i="1" s="1"/>
  <c r="A180" i="1" s="1"/>
  <c r="A182" i="1" s="1"/>
  <c r="A184" i="1" s="1"/>
  <c r="F174" i="1"/>
  <c r="F170" i="1"/>
  <c r="F168" i="1"/>
  <c r="F166" i="1"/>
  <c r="F164" i="1"/>
  <c r="F160" i="1"/>
  <c r="F158" i="1"/>
  <c r="F156" i="1"/>
  <c r="A156" i="1"/>
  <c r="A158" i="1" s="1"/>
  <c r="A160" i="1" s="1"/>
  <c r="A164" i="1" s="1"/>
  <c r="A166" i="1" s="1"/>
  <c r="A168" i="1" s="1"/>
  <c r="A170" i="1" s="1"/>
  <c r="F152" i="1"/>
  <c r="F148" i="1"/>
  <c r="F142" i="1"/>
  <c r="F138" i="1"/>
  <c r="F134" i="1"/>
  <c r="F130" i="1"/>
  <c r="F126" i="1"/>
  <c r="F124" i="1"/>
  <c r="F122" i="1"/>
  <c r="F116" i="1"/>
  <c r="F114" i="1"/>
  <c r="F108" i="1"/>
  <c r="F104" i="1"/>
  <c r="F98" i="1"/>
  <c r="A98" i="1"/>
  <c r="A104" i="1" s="1"/>
  <c r="F94" i="1"/>
  <c r="F90" i="1"/>
  <c r="F86" i="1"/>
  <c r="D80" i="1"/>
  <c r="F80" i="1" s="1"/>
  <c r="F76" i="1"/>
  <c r="D68" i="1"/>
  <c r="D72" i="1" s="1"/>
  <c r="F72" i="1" s="1"/>
  <c r="F64" i="1"/>
  <c r="F60" i="1"/>
  <c r="F58" i="1"/>
  <c r="F54" i="1"/>
  <c r="F52" i="1"/>
  <c r="F50" i="1"/>
  <c r="F47" i="1"/>
  <c r="F45" i="1"/>
  <c r="F43" i="1"/>
  <c r="F41" i="1"/>
  <c r="F37" i="1"/>
  <c r="F35" i="1"/>
  <c r="F33" i="1"/>
  <c r="F29" i="1"/>
  <c r="F25" i="1"/>
  <c r="D17" i="1"/>
  <c r="D19" i="1" s="1"/>
  <c r="F15" i="1"/>
  <c r="D13" i="1"/>
  <c r="F13" i="1" s="1"/>
  <c r="A13" i="1"/>
  <c r="A15" i="1" s="1"/>
  <c r="A17" i="1" s="1"/>
  <c r="A19" i="1" s="1"/>
  <c r="A21" i="1" s="1"/>
  <c r="A23" i="1" s="1"/>
  <c r="A25" i="1" s="1"/>
  <c r="A27" i="1" s="1"/>
  <c r="F11" i="1"/>
  <c r="F7" i="1"/>
  <c r="D21" i="1" l="1"/>
  <c r="F21" i="1" s="1"/>
  <c r="F19" i="1"/>
  <c r="A47" i="1"/>
  <c r="A48" i="1" s="1"/>
  <c r="A50" i="1" s="1"/>
  <c r="A52" i="1" s="1"/>
  <c r="A54" i="1" s="1"/>
  <c r="A58" i="1" s="1"/>
  <c r="A64" i="1" s="1"/>
  <c r="A68" i="1" s="1"/>
  <c r="A33" i="1"/>
  <c r="A35" i="1" s="1"/>
  <c r="A37" i="1" s="1"/>
  <c r="A41" i="1" s="1"/>
  <c r="A43" i="1" s="1"/>
  <c r="A45" i="1" s="1"/>
  <c r="A108" i="1"/>
  <c r="A114" i="1" s="1"/>
  <c r="A116" i="1" s="1"/>
  <c r="A122" i="1"/>
  <c r="A124" i="1" s="1"/>
  <c r="A126" i="1" s="1"/>
  <c r="A130" i="1" s="1"/>
  <c r="A134" i="1" s="1"/>
  <c r="A138" i="1" s="1"/>
  <c r="A142" i="1" s="1"/>
  <c r="A148" i="1" s="1"/>
  <c r="F68" i="1"/>
  <c r="F17" i="1"/>
  <c r="D27" i="1" l="1"/>
  <c r="F27" i="1" s="1"/>
  <c r="A72" i="1"/>
  <c r="A76" i="1"/>
  <c r="A80" i="1" s="1"/>
  <c r="A86" i="1" s="1"/>
  <c r="A90" i="1" s="1"/>
  <c r="D23" i="1"/>
  <c r="F23" i="1" s="1"/>
  <c r="F187" i="1" s="1"/>
</calcChain>
</file>

<file path=xl/sharedStrings.xml><?xml version="1.0" encoding="utf-8"?>
<sst xmlns="http://schemas.openxmlformats.org/spreadsheetml/2006/main" count="159" uniqueCount="102">
  <si>
    <t>BOQ FOR  3 DOOR VIP LATRINE</t>
  </si>
  <si>
    <t>ITEMS</t>
  </si>
  <si>
    <t>UNIT</t>
  </si>
  <si>
    <t>QTY</t>
  </si>
  <si>
    <t xml:space="preserve">RATE </t>
  </si>
  <si>
    <t>AMOUNT</t>
  </si>
  <si>
    <t>Bill No. 1: Preliminary and general items</t>
  </si>
  <si>
    <t>Mobilization of materials and personnel 200km from Lodwar Town to the School. Rate shall be inclusive of setting up site and temporary stores, demobilization after completion of works</t>
  </si>
  <si>
    <t>LS</t>
  </si>
  <si>
    <t>Bill No.2: Substructure</t>
  </si>
  <si>
    <t>Clear site of all bushes,shrubs, small trees and hedges including gribbing up their roots and dispose as directed</t>
  </si>
  <si>
    <t>SM</t>
  </si>
  <si>
    <t>Excavate to remove vegetable soil avarege of 300mm deep and dispose as directed</t>
  </si>
  <si>
    <t>Excavate pit for latrine starting from stripped level  and not exceeding 1.5 metres deep.</t>
  </si>
  <si>
    <t>CM</t>
  </si>
  <si>
    <t>Ditto 1.5 - 3 metres deep.</t>
  </si>
  <si>
    <t>Ditto 3 - 4.5 metres deep.</t>
  </si>
  <si>
    <t>Ditto 4.5 - 6 metres deep.</t>
  </si>
  <si>
    <t>Extra over excavation for all classes of rock</t>
  </si>
  <si>
    <t>Allow for Planking and Strutting</t>
  </si>
  <si>
    <t>Spread onsite surplus excavations</t>
  </si>
  <si>
    <t>Pit Walling</t>
  </si>
  <si>
    <t>Footing</t>
  </si>
  <si>
    <t>1000mm X 1000mm vibrated reinforced concrete class 25 for foundation footing.   Price to include placing and striking formwork.</t>
  </si>
  <si>
    <t>D12 reinforcement bars</t>
  </si>
  <si>
    <t>Kg</t>
  </si>
  <si>
    <t>D10 reinforcement bars</t>
  </si>
  <si>
    <t>Foundation collumns ( 6 no. 250mm X 250mm X 6000mm with foundation bases of 450mm X 150mm)</t>
  </si>
  <si>
    <t>Vibrated reinforced concrete class 25 for the collumns.   Price to include placing and striking formwork.</t>
  </si>
  <si>
    <t>D8 reinforcement bars</t>
  </si>
  <si>
    <t>200mm thick natural stone walling in cement sand (1:3) motor including reinforcing with 20x3mm thick hoop-iron in every alternate course of latrine pit.</t>
  </si>
  <si>
    <t xml:space="preserve">250x250mm intermediate RC Ring Beams </t>
  </si>
  <si>
    <t>200mm X 200mm vibrated reinforced concrete( ratio 1:2:3) for beams.   Price to include placing and striking formwork.</t>
  </si>
  <si>
    <t>m3</t>
  </si>
  <si>
    <t>Backfilling:</t>
  </si>
  <si>
    <t>Backfill externally with approved murram, well watered and compacted</t>
  </si>
  <si>
    <t>Foundation slab</t>
  </si>
  <si>
    <t>Hardcore as described</t>
  </si>
  <si>
    <t>300mm Thick layer of imported hardcore filling including levelling and consolidating in 150mm layers</t>
  </si>
  <si>
    <t>Blinding</t>
  </si>
  <si>
    <t>Provide 50mm thick blinding of murram or any approved soil to the surface of hardcore;rolled smooth to receive polythene sheeting(m.s)</t>
  </si>
  <si>
    <t>Insecticide treatment</t>
  </si>
  <si>
    <t>Provide and apply anti-termite(premise 200 SC) as directed by the site Engineer</t>
  </si>
  <si>
    <t>Damp proof membrane</t>
  </si>
  <si>
    <t>Provide DPM(500g polythene sheet) on the blinding(measured nett - allow for laps)</t>
  </si>
  <si>
    <t>Vibrated reinforced concrete (1:2:4/20-20mm aggregate)</t>
  </si>
  <si>
    <t xml:space="preserve">Prepare, place and vibrate 150mm thick reinforced concrete floor slab. Rate to include fixing and striking of formwork. </t>
  </si>
  <si>
    <t xml:space="preserve">Steel reinforcement </t>
  </si>
  <si>
    <t>Supply and fix bars reinforcement including bending, hooks, tyingwire, cutting spacers and supporting all in position as described
High tensile square twisted bars to B.S. 4461</t>
  </si>
  <si>
    <t>10 mm Diameter</t>
  </si>
  <si>
    <t>Squadinng plastic slabs</t>
  </si>
  <si>
    <t>Supply and install medium size plastic sato latrine slab as directed by the Engineer</t>
  </si>
  <si>
    <t>No</t>
  </si>
  <si>
    <t>Bill No.3: Superstructure</t>
  </si>
  <si>
    <t>Bituminous felt as DPC</t>
  </si>
  <si>
    <t>M</t>
  </si>
  <si>
    <t>Masonry block walling in cement and sand (1:4) mortar</t>
  </si>
  <si>
    <t>150mm thick masonry block walling. Rate to include reinforcement with 20x3mm thick hoop-iron in every alternate course</t>
  </si>
  <si>
    <t>Lintel(200mm X150mm)</t>
  </si>
  <si>
    <t>Formwork</t>
  </si>
  <si>
    <t>Sawn formwork to sides of the beam</t>
  </si>
  <si>
    <t xml:space="preserve">Prepare, place and vibrate reinforced concrete for the beam. Rate to include fixing and striking of formwork. </t>
  </si>
  <si>
    <t>8 mm Diameter</t>
  </si>
  <si>
    <t>Roofing</t>
  </si>
  <si>
    <t>All timber to be sawn cypress of G.S grade seasoned to an
equilibrium moisture content between 9%and 15% and to a requirement of K.S 02771 of 1991 treated with approved wood preservative.</t>
  </si>
  <si>
    <t>100 x 50mm wall plate</t>
  </si>
  <si>
    <t>100 x 50mm rafters</t>
  </si>
  <si>
    <t xml:space="preserve">75 x 50mm  Purlins </t>
  </si>
  <si>
    <t>m</t>
  </si>
  <si>
    <t>Roof covering</t>
  </si>
  <si>
    <t>Roofing with prepainted IT4 Box Profile 30G roofing sheets(Selection of colour to be done by the client)</t>
  </si>
  <si>
    <t>Wrot cypress, prime grade</t>
  </si>
  <si>
    <t>200 x 25mm treated cypress for fascia board</t>
  </si>
  <si>
    <t>Vent pipe</t>
  </si>
  <si>
    <t>Provide and install 100mm dia uPVC class C vent pipe with fly trap (3m long)</t>
  </si>
  <si>
    <t>Doors</t>
  </si>
  <si>
    <t>Supply and fix, 900x2100mm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 including cutting and pinning fixing lugs to walling and bedding frame in cement and sand mortar (1:4). Ensure all door welds are grinded smooth and filled and sanded smooth before prime coat. Ensure door is freely and easily opening and closing before delivery to site</t>
  </si>
  <si>
    <t>Supply and fix, 1000x2100mm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 including cutting and pinning fixing lugs to walling and bedding frame in cement and sand mortar (1:4). Ensure all door welds are grinded smooth and filled and sanded smooth before prime coat. Ensure door is freely and easily opening and closing before delivery to site</t>
  </si>
  <si>
    <t>Louvres</t>
  </si>
  <si>
    <t>Supply and fix 6 No upvc vent blocks above the lintel on the front and back of the structure</t>
  </si>
  <si>
    <t>NO</t>
  </si>
  <si>
    <t>Manhole</t>
  </si>
  <si>
    <t>K</t>
  </si>
  <si>
    <t xml:space="preserve"> Supply and construct inspection chambers; 600mm wide x 450mm long x 300mm depth, including smooth interior and exterior plastered surfaces to slope, with locable 2mm thick fabricated mild steel covers.</t>
  </si>
  <si>
    <t>Finishes</t>
  </si>
  <si>
    <t>20mm plaster in 1:2 cement sand mortar to floor and internal surfaces of solid block wall.</t>
  </si>
  <si>
    <t>Coppig to Curtain wall finish</t>
  </si>
  <si>
    <t>Rough casting  of external surface of the latrine block &amp; curtain wall</t>
  </si>
  <si>
    <t>Painting</t>
  </si>
  <si>
    <t>Prepare and apply 3 coats high premium undercoat paint(crown paint ) to wall surfaces internally and black gloss paint to skirting</t>
  </si>
  <si>
    <t>Prepare and apply 3 coats high premium  paint(crown paint ) to wall surfaces internally</t>
  </si>
  <si>
    <t>Prepare and apply 2 coats of high quality gloss black paint to plinth</t>
  </si>
  <si>
    <t>Raking and keying to all masonry walling</t>
  </si>
  <si>
    <t>Bill No.4: Making latrine disability friendly</t>
  </si>
  <si>
    <t>Excavate an area of 3000mm by 1500mm, depth 400 for construction of larines access lamp</t>
  </si>
  <si>
    <t>Provide approved hardcore 300mm</t>
  </si>
  <si>
    <t>Prepare, place and vibrate reinforced concrete for the ram 100mm thick(class 20)</t>
  </si>
  <si>
    <t>Provide hand rails  for the ramp and internal cubicle of the cubicle (50mm galvanised GI pipe) fabricated and painted  and fixed on the floor slab and wall as directed by Engineer</t>
  </si>
  <si>
    <t>Provide SATO stool and install as directed by Engineer</t>
  </si>
  <si>
    <t xml:space="preserve">Provide signage for male , female and PWD on doors </t>
  </si>
  <si>
    <t xml:space="preserve">Total for 3 Door Larine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</si>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</sst>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2" x14ac:knownFonts="1">
    <font>
      <sz val="11"/>
      <color theme="1"/>
      <name val="Calibri"/>
      <family val="2"/>
      <scheme val="minor"/>
    </font>
    <font>
      <sz val="11"/>
      <color theme="1"/>
      <name val="Calibri"/>
      <family val="2"/>
      <scheme val="minor"/>
    </font>
    <font>
      <sz val="12"/>
      <color indexed="8"/>
      <name val="Century"/>
      <family val="1"/>
    </font>
    <font>
      <sz val="10"/>
      <color theme="1"/>
      <name val="Times New Roman"/>
      <family val="1"/>
    </font>
    <font>
      <b/>
      <sz val="10"/>
      <color rgb="FF000000"/>
      <name val="Times New Roman"/>
      <family val="1"/>
    </font>
    <font>
      <b/>
      <sz val="10"/>
      <color theme="1"/>
      <name val="Times New Roman"/>
      <family val="1"/>
    </font>
    <font>
      <sz val="10"/>
      <color rgb="FF000000"/>
      <name val="Times New Roman"/>
      <family val="1"/>
    </font>
    <font>
      <sz val="10"/>
      <color indexed="8"/>
      <name val="Times New Roman"/>
      <family val="1"/>
    </font>
    <font>
      <b/>
      <u/>
      <sz val="10"/>
      <color rgb="FF000000"/>
      <name val="Times New Roman"/>
      <family val="1"/>
    </font>
    <font>
      <i/>
      <sz val="10"/>
      <color rgb="FF000000"/>
      <name val="Times New Roman"/>
      <family val="1"/>
    </font>
    <font>
      <i/>
      <sz val="10"/>
      <color indexed="8"/>
      <name val="Times New Roman"/>
      <family val="1"/>
    </font>
    <font>
      <b/>
      <sz val="10"/>
      <color indexed="8"/>
      <name val="Times New Roman"/>
      <family val="1"/>
    </font>
  </fonts>
  <fills count="3">
    <fill>
      <patternFill patternType="none"/>
    </fill>
    <fill>
      <patternFill patternType="gray125"/>
    </fill>
    <fill>
      <patternFill patternType="solid">
        <fgColor theme="9" tint="-0.249977111117893"/>
        <bgColor indexed="64"/>
      </patternFill>
    </fill>
  </fills>
  <borders count="22">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02">
    <xf numFmtId="0" fontId="0" fillId="0" borderId="0" xfId="0"/>
    <xf numFmtId="0" fontId="2" fillId="0" borderId="0" xfId="0" applyFont="1" applyAlignment="1">
      <alignment vertical="center" wrapText="1"/>
    </xf>
    <xf numFmtId="43" fontId="2" fillId="0" borderId="0" xfId="0" applyNumberFormat="1" applyFont="1" applyAlignment="1">
      <alignment vertical="center" wrapText="1"/>
    </xf>
    <xf numFmtId="43" fontId="2" fillId="2" borderId="0" xfId="0" applyNumberFormat="1" applyFont="1" applyFill="1" applyAlignment="1">
      <alignment vertical="center" wrapText="1"/>
    </xf>
    <xf numFmtId="0" fontId="2" fillId="2" borderId="0" xfId="0" applyFont="1" applyFill="1" applyAlignment="1">
      <alignment vertical="center" wrapText="1"/>
    </xf>
    <xf numFmtId="0" fontId="3" fillId="0" borderId="8" xfId="0" applyFont="1" applyBorder="1" applyAlignment="1">
      <alignment horizontal="center" vertical="center"/>
    </xf>
    <xf numFmtId="2" fontId="3" fillId="0" borderId="8" xfId="0" applyNumberFormat="1"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vertical="center" wrapText="1"/>
    </xf>
    <xf numFmtId="0" fontId="4" fillId="0" borderId="2" xfId="0" applyFont="1" applyBorder="1" applyAlignment="1">
      <alignment horizontal="center" vertical="center"/>
    </xf>
    <xf numFmtId="2" fontId="4" fillId="0" borderId="2" xfId="0" applyNumberFormat="1" applyFont="1" applyBorder="1" applyAlignment="1">
      <alignment horizontal="center" vertical="center"/>
    </xf>
    <xf numFmtId="43" fontId="4" fillId="0" borderId="2" xfId="1" applyFont="1" applyBorder="1" applyAlignment="1">
      <alignment vertical="center"/>
    </xf>
    <xf numFmtId="43" fontId="4" fillId="0" borderId="3" xfId="1" applyFont="1" applyBorder="1" applyAlignment="1">
      <alignment vertical="center"/>
    </xf>
    <xf numFmtId="0" fontId="6" fillId="0" borderId="4" xfId="0" applyFont="1" applyBorder="1" applyAlignment="1">
      <alignment horizontal="center" vertical="center"/>
    </xf>
    <xf numFmtId="0" fontId="4" fillId="0" borderId="5" xfId="0" applyFont="1" applyBorder="1" applyAlignment="1">
      <alignment vertical="center" wrapText="1"/>
    </xf>
    <xf numFmtId="0" fontId="4" fillId="0" borderId="5" xfId="0" applyFont="1" applyBorder="1" applyAlignment="1">
      <alignment horizontal="center" vertical="center"/>
    </xf>
    <xf numFmtId="2" fontId="4" fillId="0" borderId="5" xfId="0" applyNumberFormat="1" applyFont="1" applyBorder="1" applyAlignment="1">
      <alignment horizontal="center" vertical="center"/>
    </xf>
    <xf numFmtId="43" fontId="4" fillId="0" borderId="5" xfId="1" applyFont="1" applyFill="1" applyBorder="1" applyAlignment="1">
      <alignment vertical="center"/>
    </xf>
    <xf numFmtId="0" fontId="4" fillId="0" borderId="6" xfId="0" applyFont="1" applyBorder="1" applyAlignment="1">
      <alignment vertical="center"/>
    </xf>
    <xf numFmtId="0" fontId="6" fillId="0" borderId="7" xfId="0" applyFont="1" applyBorder="1" applyAlignment="1">
      <alignment horizontal="center" vertical="center"/>
    </xf>
    <xf numFmtId="0" fontId="4" fillId="0" borderId="8" xfId="0" applyFont="1" applyBorder="1" applyAlignment="1">
      <alignment vertical="center" wrapText="1"/>
    </xf>
    <xf numFmtId="0" fontId="4" fillId="0" borderId="8" xfId="0" applyFont="1" applyBorder="1" applyAlignment="1">
      <alignment horizontal="center" vertical="center"/>
    </xf>
    <xf numFmtId="2" fontId="4" fillId="0" borderId="8" xfId="0" applyNumberFormat="1" applyFont="1" applyBorder="1" applyAlignment="1">
      <alignment horizontal="center" vertical="center"/>
    </xf>
    <xf numFmtId="43" fontId="4" fillId="0" borderId="8" xfId="1" applyFont="1" applyFill="1" applyBorder="1" applyAlignment="1">
      <alignment vertical="center"/>
    </xf>
    <xf numFmtId="0" fontId="4" fillId="0" borderId="9" xfId="0" applyFont="1" applyBorder="1" applyAlignment="1">
      <alignment vertical="center"/>
    </xf>
    <xf numFmtId="0" fontId="4" fillId="0" borderId="7" xfId="0" applyFont="1" applyBorder="1" applyAlignment="1">
      <alignment horizontal="center" vertical="center"/>
    </xf>
    <xf numFmtId="0" fontId="6" fillId="0" borderId="8" xfId="0" applyFont="1" applyBorder="1" applyAlignment="1">
      <alignment horizontal="center" vertical="center"/>
    </xf>
    <xf numFmtId="2" fontId="6" fillId="0" borderId="8" xfId="0" applyNumberFormat="1" applyFont="1" applyBorder="1" applyAlignment="1">
      <alignment vertical="center"/>
    </xf>
    <xf numFmtId="43" fontId="7" fillId="0" borderId="8" xfId="1" applyFont="1" applyFill="1" applyBorder="1" applyAlignment="1">
      <alignment vertical="center" wrapText="1"/>
    </xf>
    <xf numFmtId="0" fontId="7" fillId="0" borderId="9" xfId="0" applyFont="1" applyBorder="1" applyAlignment="1">
      <alignment vertical="center" wrapText="1"/>
    </xf>
    <xf numFmtId="0" fontId="4" fillId="0" borderId="8" xfId="0" applyFont="1" applyBorder="1" applyAlignment="1">
      <alignment horizontal="right" vertical="center" wrapText="1"/>
    </xf>
    <xf numFmtId="2" fontId="6" fillId="0" borderId="8" xfId="0" applyNumberFormat="1" applyFont="1" applyBorder="1" applyAlignment="1">
      <alignment horizontal="center" vertical="center"/>
    </xf>
    <xf numFmtId="0" fontId="6" fillId="0" borderId="8" xfId="0" applyFont="1" applyBorder="1" applyAlignment="1">
      <alignment vertical="center" wrapText="1"/>
    </xf>
    <xf numFmtId="1" fontId="6" fillId="0" borderId="8" xfId="0" applyNumberFormat="1" applyFont="1" applyBorder="1" applyAlignment="1">
      <alignment horizontal="center" vertical="center"/>
    </xf>
    <xf numFmtId="164" fontId="7" fillId="0" borderId="9" xfId="0" applyNumberFormat="1" applyFont="1" applyBorder="1" applyAlignment="1">
      <alignment vertical="center" wrapText="1"/>
    </xf>
    <xf numFmtId="2" fontId="6" fillId="0" borderId="7" xfId="0" applyNumberFormat="1" applyFont="1" applyBorder="1" applyAlignment="1">
      <alignment horizontal="center" vertical="center"/>
    </xf>
    <xf numFmtId="0" fontId="3" fillId="0" borderId="8" xfId="0" applyFont="1" applyBorder="1" applyAlignment="1">
      <alignment vertical="center" wrapText="1"/>
    </xf>
    <xf numFmtId="2" fontId="6" fillId="0" borderId="10" xfId="0" applyNumberFormat="1" applyFont="1" applyBorder="1" applyAlignment="1">
      <alignment horizontal="center" vertical="center"/>
    </xf>
    <xf numFmtId="0" fontId="6" fillId="0" borderId="11" xfId="0" applyFont="1" applyBorder="1" applyAlignment="1">
      <alignment vertical="center" wrapText="1"/>
    </xf>
    <xf numFmtId="0" fontId="6" fillId="0" borderId="11" xfId="0" applyFont="1" applyBorder="1" applyAlignment="1">
      <alignment horizontal="center" vertical="center"/>
    </xf>
    <xf numFmtId="2" fontId="6" fillId="0" borderId="11" xfId="0" applyNumberFormat="1" applyFont="1" applyBorder="1" applyAlignment="1">
      <alignment horizontal="center" vertical="center"/>
    </xf>
    <xf numFmtId="43" fontId="7" fillId="0" borderId="11" xfId="1" applyFont="1" applyFill="1" applyBorder="1" applyAlignment="1">
      <alignment vertical="center" wrapText="1"/>
    </xf>
    <xf numFmtId="164" fontId="7" fillId="0" borderId="12" xfId="0" applyNumberFormat="1" applyFont="1" applyBorder="1" applyAlignment="1">
      <alignment vertical="center" wrapText="1"/>
    </xf>
    <xf numFmtId="0" fontId="6" fillId="0" borderId="13" xfId="0" applyFont="1" applyBorder="1" applyAlignment="1">
      <alignment horizontal="center" vertical="center"/>
    </xf>
    <xf numFmtId="0" fontId="4" fillId="0" borderId="14" xfId="0" applyFont="1" applyBorder="1" applyAlignment="1">
      <alignment vertical="center" wrapText="1"/>
    </xf>
    <xf numFmtId="0" fontId="6" fillId="0" borderId="14" xfId="0" applyFont="1" applyBorder="1" applyAlignment="1">
      <alignment horizontal="center" vertical="center"/>
    </xf>
    <xf numFmtId="2" fontId="6" fillId="0" borderId="14" xfId="0" applyNumberFormat="1" applyFont="1" applyBorder="1" applyAlignment="1">
      <alignment horizontal="center" vertical="center"/>
    </xf>
    <xf numFmtId="43" fontId="7" fillId="0" borderId="14" xfId="1" applyFont="1" applyFill="1" applyBorder="1" applyAlignment="1">
      <alignment vertical="center" wrapText="1"/>
    </xf>
    <xf numFmtId="164" fontId="7" fillId="0" borderId="15" xfId="0" applyNumberFormat="1" applyFont="1" applyBorder="1" applyAlignment="1">
      <alignment vertical="center" wrapText="1"/>
    </xf>
    <xf numFmtId="0" fontId="8" fillId="0" borderId="8" xfId="0" applyFont="1" applyBorder="1" applyAlignment="1">
      <alignment vertical="center" wrapText="1"/>
    </xf>
    <xf numFmtId="43" fontId="6" fillId="0" borderId="8" xfId="1" applyFont="1" applyFill="1" applyBorder="1" applyAlignment="1">
      <alignment horizontal="right" vertical="center"/>
    </xf>
    <xf numFmtId="43" fontId="7" fillId="0" borderId="9" xfId="1" applyFont="1" applyFill="1" applyBorder="1" applyAlignment="1">
      <alignment vertical="center" wrapText="1"/>
    </xf>
    <xf numFmtId="2" fontId="9" fillId="0" borderId="7" xfId="0" applyNumberFormat="1" applyFont="1" applyBorder="1" applyAlignment="1">
      <alignment horizontal="center" vertical="center"/>
    </xf>
    <xf numFmtId="0" fontId="9" fillId="0" borderId="8" xfId="0" applyFont="1" applyBorder="1" applyAlignment="1">
      <alignment vertical="center" wrapText="1"/>
    </xf>
    <xf numFmtId="0" fontId="9" fillId="0" borderId="8" xfId="0" applyFont="1" applyBorder="1" applyAlignment="1">
      <alignment horizontal="center" vertical="center"/>
    </xf>
    <xf numFmtId="2" fontId="9" fillId="0" borderId="8" xfId="0" applyNumberFormat="1" applyFont="1" applyBorder="1" applyAlignment="1">
      <alignment horizontal="center" vertical="center"/>
    </xf>
    <xf numFmtId="43" fontId="10" fillId="0" borderId="8" xfId="1" applyFont="1" applyFill="1" applyBorder="1" applyAlignment="1">
      <alignment vertical="center" wrapText="1"/>
    </xf>
    <xf numFmtId="164" fontId="10" fillId="0" borderId="9" xfId="0" applyNumberFormat="1" applyFont="1" applyBorder="1" applyAlignment="1">
      <alignment vertical="center" wrapText="1"/>
    </xf>
    <xf numFmtId="0" fontId="3" fillId="0" borderId="8" xfId="0" applyFont="1" applyBorder="1" applyAlignment="1">
      <alignment horizontal="center" vertical="center" wrapText="1"/>
    </xf>
    <xf numFmtId="2" fontId="3" fillId="0" borderId="8" xfId="0" applyNumberFormat="1" applyFont="1" applyBorder="1" applyAlignment="1">
      <alignment vertical="center" wrapText="1"/>
    </xf>
    <xf numFmtId="0" fontId="5" fillId="0" borderId="8" xfId="0" applyFont="1" applyBorder="1" applyAlignment="1">
      <alignment vertical="center" wrapText="1"/>
    </xf>
    <xf numFmtId="0" fontId="5" fillId="0" borderId="8" xfId="0" applyFont="1" applyBorder="1" applyAlignment="1">
      <alignment horizontal="center" vertical="center" wrapText="1"/>
    </xf>
    <xf numFmtId="2" fontId="5" fillId="0" borderId="8" xfId="0" applyNumberFormat="1" applyFont="1" applyBorder="1" applyAlignment="1">
      <alignment vertical="center" wrapText="1"/>
    </xf>
    <xf numFmtId="43" fontId="11" fillId="0" borderId="8" xfId="1" applyFont="1" applyFill="1" applyBorder="1" applyAlignment="1">
      <alignment vertical="center" wrapText="1"/>
    </xf>
    <xf numFmtId="164" fontId="11" fillId="0" borderId="9" xfId="0" applyNumberFormat="1" applyFont="1" applyBorder="1" applyAlignment="1">
      <alignment vertical="center" wrapText="1"/>
    </xf>
    <xf numFmtId="0" fontId="6" fillId="0" borderId="10" xfId="0" applyFont="1" applyBorder="1" applyAlignment="1">
      <alignment horizontal="center" vertical="center"/>
    </xf>
    <xf numFmtId="0" fontId="3" fillId="0" borderId="11" xfId="0" applyFont="1" applyBorder="1" applyAlignment="1">
      <alignment vertical="center" wrapText="1"/>
    </xf>
    <xf numFmtId="0" fontId="3" fillId="0" borderId="11" xfId="0" applyFont="1" applyBorder="1" applyAlignment="1">
      <alignment horizontal="center" vertical="center" wrapText="1"/>
    </xf>
    <xf numFmtId="2" fontId="3" fillId="0" borderId="11" xfId="0" applyNumberFormat="1" applyFont="1" applyBorder="1" applyAlignment="1">
      <alignment vertical="center" wrapText="1"/>
    </xf>
    <xf numFmtId="0" fontId="3" fillId="0" borderId="14" xfId="0" applyFont="1" applyBorder="1" applyAlignment="1">
      <alignment vertical="center" wrapText="1"/>
    </xf>
    <xf numFmtId="0" fontId="3" fillId="0" borderId="14" xfId="0" applyFont="1" applyBorder="1" applyAlignment="1">
      <alignment horizontal="center" vertical="center" wrapText="1"/>
    </xf>
    <xf numFmtId="2" fontId="3" fillId="0" borderId="14" xfId="0" applyNumberFormat="1" applyFont="1" applyBorder="1" applyAlignment="1">
      <alignment vertical="center" wrapText="1"/>
    </xf>
    <xf numFmtId="43" fontId="3" fillId="0" borderId="8" xfId="1" applyFont="1" applyFill="1" applyBorder="1" applyAlignment="1">
      <alignment vertical="center" wrapText="1"/>
    </xf>
    <xf numFmtId="1" fontId="3" fillId="0" borderId="8" xfId="0" applyNumberFormat="1" applyFont="1" applyBorder="1" applyAlignment="1">
      <alignment horizontal="center" vertical="center" wrapText="1"/>
    </xf>
    <xf numFmtId="0" fontId="8" fillId="0" borderId="14" xfId="0" applyFont="1" applyBorder="1" applyAlignment="1">
      <alignment vertical="center" wrapText="1"/>
    </xf>
    <xf numFmtId="43" fontId="6" fillId="0" borderId="14" xfId="1" applyFont="1" applyFill="1" applyBorder="1" applyAlignment="1">
      <alignment horizontal="right" vertical="center"/>
    </xf>
    <xf numFmtId="43" fontId="7" fillId="0" borderId="15" xfId="1" applyFont="1" applyFill="1" applyBorder="1" applyAlignment="1">
      <alignment vertical="center" wrapText="1"/>
    </xf>
    <xf numFmtId="2" fontId="3" fillId="0" borderId="8" xfId="0" applyNumberFormat="1" applyFont="1" applyBorder="1" applyAlignment="1">
      <alignment horizontal="center" vertical="center" wrapText="1"/>
    </xf>
    <xf numFmtId="1" fontId="4" fillId="0" borderId="7" xfId="0" applyNumberFormat="1" applyFont="1" applyBorder="1" applyAlignment="1">
      <alignment horizontal="center" vertical="center"/>
    </xf>
    <xf numFmtId="0" fontId="3" fillId="0" borderId="8" xfId="0" applyFont="1" applyBorder="1" applyAlignment="1">
      <alignment horizontal="left" vertical="center" wrapText="1"/>
    </xf>
    <xf numFmtId="1" fontId="3" fillId="0" borderId="8" xfId="0" applyNumberFormat="1" applyFont="1" applyBorder="1" applyAlignment="1">
      <alignment horizontal="center" vertical="center"/>
    </xf>
    <xf numFmtId="165" fontId="3" fillId="0" borderId="8" xfId="0" applyNumberFormat="1" applyFont="1" applyBorder="1" applyAlignment="1">
      <alignment horizontal="center" vertical="center"/>
    </xf>
    <xf numFmtId="43" fontId="7" fillId="0" borderId="8" xfId="1" applyFont="1" applyBorder="1" applyAlignment="1">
      <alignment vertical="center" wrapText="1"/>
    </xf>
    <xf numFmtId="43" fontId="7" fillId="0" borderId="9" xfId="1" applyFont="1" applyBorder="1" applyAlignment="1">
      <alignment vertical="center" wrapText="1"/>
    </xf>
    <xf numFmtId="0" fontId="3" fillId="0" borderId="7" xfId="0" applyFont="1" applyBorder="1" applyAlignment="1">
      <alignment horizontal="center" vertical="center"/>
    </xf>
    <xf numFmtId="0" fontId="3" fillId="0" borderId="8" xfId="0" applyFont="1" applyBorder="1" applyAlignment="1">
      <alignment vertical="center"/>
    </xf>
    <xf numFmtId="2" fontId="3" fillId="0" borderId="8" xfId="0" applyNumberFormat="1" applyFont="1" applyBorder="1" applyAlignment="1">
      <alignment vertical="center"/>
    </xf>
    <xf numFmtId="0" fontId="6" fillId="2" borderId="10" xfId="0" applyFont="1" applyFill="1" applyBorder="1" applyAlignment="1">
      <alignment horizontal="center" vertical="center"/>
    </xf>
    <xf numFmtId="0" fontId="4" fillId="2" borderId="11" xfId="0" applyFont="1" applyFill="1" applyBorder="1" applyAlignment="1">
      <alignment horizontal="left" vertical="center" wrapText="1"/>
    </xf>
    <xf numFmtId="43" fontId="4" fillId="2" borderId="11" xfId="1" applyFont="1" applyFill="1" applyBorder="1" applyAlignment="1">
      <alignment horizontal="right" vertical="center"/>
    </xf>
    <xf numFmtId="2" fontId="3" fillId="2" borderId="11" xfId="0" applyNumberFormat="1" applyFont="1" applyFill="1" applyBorder="1" applyAlignment="1">
      <alignment vertical="center"/>
    </xf>
    <xf numFmtId="43" fontId="7" fillId="2" borderId="11" xfId="1" applyFont="1" applyFill="1" applyBorder="1" applyAlignment="1">
      <alignment vertical="center" wrapText="1"/>
    </xf>
    <xf numFmtId="164" fontId="11" fillId="2" borderId="12" xfId="0" applyNumberFormat="1" applyFont="1" applyFill="1" applyBorder="1" applyAlignment="1">
      <alignment vertical="center" wrapText="1"/>
    </xf>
    <xf numFmtId="0" fontId="7" fillId="0" borderId="0" xfId="0" applyFont="1" applyAlignment="1">
      <alignment vertical="center" wrapText="1"/>
    </xf>
    <xf numFmtId="2" fontId="7" fillId="0" borderId="0" xfId="0" applyNumberFormat="1" applyFont="1" applyAlignment="1">
      <alignment vertical="center" wrapText="1"/>
    </xf>
    <xf numFmtId="43" fontId="7" fillId="0" borderId="0" xfId="1" applyFont="1" applyAlignment="1">
      <alignment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0F311-6BA1-4CAA-8511-645B54C8547D}">
  <dimension ref="A1:G188"/>
  <sheetViews>
    <sheetView tabSelected="1" view="pageBreakPreview" zoomScale="90" zoomScaleNormal="100" zoomScaleSheetLayoutView="90" workbookViewId="0">
      <selection activeCell="C5" sqref="C5"/>
    </sheetView>
  </sheetViews>
  <sheetFormatPr defaultColWidth="9.1796875" defaultRowHeight="15" x14ac:dyDescent="0.35"/>
  <cols>
    <col min="1" max="1" width="14" style="93" customWidth="1"/>
    <col min="2" max="2" width="74" style="93" customWidth="1"/>
    <col min="3" max="3" width="9.453125" style="93" customWidth="1"/>
    <col min="4" max="4" width="9.1796875" style="94"/>
    <col min="5" max="5" width="13.1796875" style="95" customWidth="1"/>
    <col min="6" max="6" width="16.54296875" style="95" bestFit="1" customWidth="1"/>
    <col min="7" max="7" width="14.81640625" style="1" bestFit="1" customWidth="1"/>
    <col min="8" max="9" width="13.54296875" style="1" bestFit="1" customWidth="1"/>
    <col min="10" max="10" width="9.26953125" style="1" bestFit="1" customWidth="1"/>
    <col min="11" max="16384" width="9.1796875" style="1"/>
  </cols>
  <sheetData>
    <row r="1" spans="1:6" x14ac:dyDescent="0.35">
      <c r="A1" s="96" t="s">
        <v>0</v>
      </c>
      <c r="B1" s="97"/>
      <c r="C1" s="97"/>
      <c r="D1" s="97"/>
      <c r="E1" s="97"/>
      <c r="F1" s="98"/>
    </row>
    <row r="2" spans="1:6" ht="58.5" customHeight="1" x14ac:dyDescent="0.35">
      <c r="A2" s="99" t="s">
        <v>101</v>
      </c>
      <c r="B2" s="100"/>
      <c r="C2" s="100"/>
      <c r="D2" s="100"/>
      <c r="E2" s="100"/>
      <c r="F2" s="101"/>
    </row>
    <row r="3" spans="1:6" x14ac:dyDescent="0.35">
      <c r="A3" s="13"/>
      <c r="B3" s="14" t="s">
        <v>1</v>
      </c>
      <c r="C3" s="15" t="s">
        <v>2</v>
      </c>
      <c r="D3" s="16" t="s">
        <v>3</v>
      </c>
      <c r="E3" s="17" t="s">
        <v>4</v>
      </c>
      <c r="F3" s="18" t="s">
        <v>5</v>
      </c>
    </row>
    <row r="4" spans="1:6" x14ac:dyDescent="0.35">
      <c r="A4" s="19"/>
      <c r="B4" s="20"/>
      <c r="C4" s="21"/>
      <c r="D4" s="22"/>
      <c r="E4" s="23"/>
      <c r="F4" s="24"/>
    </row>
    <row r="5" spans="1:6" x14ac:dyDescent="0.35">
      <c r="A5" s="25">
        <v>1</v>
      </c>
      <c r="B5" s="20" t="s">
        <v>6</v>
      </c>
      <c r="C5" s="26"/>
      <c r="D5" s="27"/>
      <c r="E5" s="28"/>
      <c r="F5" s="29"/>
    </row>
    <row r="6" spans="1:6" x14ac:dyDescent="0.35">
      <c r="A6" s="19"/>
      <c r="B6" s="30"/>
      <c r="C6" s="26"/>
      <c r="D6" s="31"/>
      <c r="E6" s="28"/>
      <c r="F6" s="29"/>
    </row>
    <row r="7" spans="1:6" ht="26" x14ac:dyDescent="0.35">
      <c r="A7" s="19">
        <v>1.01</v>
      </c>
      <c r="B7" s="32" t="s">
        <v>7</v>
      </c>
      <c r="C7" s="26" t="s">
        <v>8</v>
      </c>
      <c r="D7" s="33">
        <v>1</v>
      </c>
      <c r="E7" s="28"/>
      <c r="F7" s="34">
        <f>D7*E7</f>
        <v>0</v>
      </c>
    </row>
    <row r="8" spans="1:6" x14ac:dyDescent="0.35">
      <c r="A8" s="19"/>
      <c r="B8" s="30"/>
      <c r="C8" s="26"/>
      <c r="D8" s="31"/>
      <c r="E8" s="28"/>
      <c r="F8" s="29"/>
    </row>
    <row r="9" spans="1:6" x14ac:dyDescent="0.35">
      <c r="A9" s="25">
        <v>2</v>
      </c>
      <c r="B9" s="20" t="s">
        <v>9</v>
      </c>
      <c r="C9" s="26"/>
      <c r="D9" s="31"/>
      <c r="E9" s="28"/>
      <c r="F9" s="29"/>
    </row>
    <row r="10" spans="1:6" x14ac:dyDescent="0.35">
      <c r="A10" s="19"/>
      <c r="B10" s="30"/>
      <c r="C10" s="26"/>
      <c r="D10" s="31"/>
      <c r="E10" s="28"/>
      <c r="F10" s="29"/>
    </row>
    <row r="11" spans="1:6" ht="26" x14ac:dyDescent="0.35">
      <c r="A11" s="19">
        <v>2.0099999999999998</v>
      </c>
      <c r="B11" s="32" t="s">
        <v>10</v>
      </c>
      <c r="C11" s="26" t="s">
        <v>11</v>
      </c>
      <c r="D11" s="31">
        <v>17.2</v>
      </c>
      <c r="E11" s="28"/>
      <c r="F11" s="34">
        <f t="shared" ref="F11:F80" si="0">D11*E11</f>
        <v>0</v>
      </c>
    </row>
    <row r="12" spans="1:6" ht="11.15" customHeight="1" x14ac:dyDescent="0.35">
      <c r="A12" s="19"/>
      <c r="B12" s="30"/>
      <c r="C12" s="26"/>
      <c r="D12" s="31"/>
      <c r="E12" s="28"/>
      <c r="F12" s="29"/>
    </row>
    <row r="13" spans="1:6" x14ac:dyDescent="0.35">
      <c r="A13" s="19">
        <f>A11+0.01</f>
        <v>2.0199999999999996</v>
      </c>
      <c r="B13" s="32" t="s">
        <v>12</v>
      </c>
      <c r="C13" s="26" t="s">
        <v>11</v>
      </c>
      <c r="D13" s="31">
        <f>D11</f>
        <v>17.2</v>
      </c>
      <c r="E13" s="28"/>
      <c r="F13" s="34">
        <f t="shared" si="0"/>
        <v>0</v>
      </c>
    </row>
    <row r="14" spans="1:6" ht="13" customHeight="1" x14ac:dyDescent="0.35">
      <c r="A14" s="19"/>
      <c r="B14" s="30"/>
      <c r="C14" s="26"/>
      <c r="D14" s="31"/>
      <c r="E14" s="28"/>
      <c r="F14" s="29"/>
    </row>
    <row r="15" spans="1:6" x14ac:dyDescent="0.35">
      <c r="A15" s="19">
        <f t="shared" ref="A15" si="1">A13+0.01</f>
        <v>2.0299999999999994</v>
      </c>
      <c r="B15" s="32" t="s">
        <v>13</v>
      </c>
      <c r="C15" s="26" t="s">
        <v>14</v>
      </c>
      <c r="D15" s="31">
        <v>12.6</v>
      </c>
      <c r="E15" s="28"/>
      <c r="F15" s="34">
        <f t="shared" si="0"/>
        <v>0</v>
      </c>
    </row>
    <row r="16" spans="1:6" x14ac:dyDescent="0.35">
      <c r="A16" s="19"/>
      <c r="B16" s="30"/>
      <c r="C16" s="26"/>
      <c r="D16" s="31"/>
      <c r="E16" s="28"/>
      <c r="F16" s="29"/>
    </row>
    <row r="17" spans="1:7" x14ac:dyDescent="0.35">
      <c r="A17" s="19">
        <f t="shared" ref="A17" si="2">A15+0.01</f>
        <v>2.0399999999999991</v>
      </c>
      <c r="B17" s="32" t="s">
        <v>15</v>
      </c>
      <c r="C17" s="26" t="s">
        <v>14</v>
      </c>
      <c r="D17" s="31">
        <f>D15</f>
        <v>12.6</v>
      </c>
      <c r="E17" s="28"/>
      <c r="F17" s="34">
        <f t="shared" ref="F17" si="3">D17*E17</f>
        <v>0</v>
      </c>
    </row>
    <row r="18" spans="1:7" x14ac:dyDescent="0.35">
      <c r="A18" s="19"/>
      <c r="B18" s="30"/>
      <c r="C18" s="26"/>
      <c r="D18" s="31"/>
      <c r="E18" s="28"/>
      <c r="F18" s="29"/>
    </row>
    <row r="19" spans="1:7" x14ac:dyDescent="0.35">
      <c r="A19" s="19">
        <f t="shared" ref="A19" si="4">A17+0.01</f>
        <v>2.0499999999999989</v>
      </c>
      <c r="B19" s="32" t="s">
        <v>16</v>
      </c>
      <c r="C19" s="26" t="s">
        <v>14</v>
      </c>
      <c r="D19" s="31">
        <f>D17</f>
        <v>12.6</v>
      </c>
      <c r="E19" s="28"/>
      <c r="F19" s="34">
        <f t="shared" ref="F19" si="5">D19*E19</f>
        <v>0</v>
      </c>
    </row>
    <row r="20" spans="1:7" x14ac:dyDescent="0.35">
      <c r="A20" s="19"/>
      <c r="B20" s="30"/>
      <c r="C20" s="26"/>
      <c r="D20" s="31"/>
      <c r="E20" s="28"/>
      <c r="F20" s="29"/>
      <c r="G20" s="2"/>
    </row>
    <row r="21" spans="1:7" s="4" customFormat="1" ht="22" customHeight="1" x14ac:dyDescent="0.35">
      <c r="A21" s="19">
        <f>A19+0.01</f>
        <v>2.0599999999999987</v>
      </c>
      <c r="B21" s="32" t="s">
        <v>17</v>
      </c>
      <c r="C21" s="26" t="s">
        <v>14</v>
      </c>
      <c r="D21" s="31">
        <f>D19</f>
        <v>12.6</v>
      </c>
      <c r="E21" s="28"/>
      <c r="F21" s="34">
        <f t="shared" ref="F21" si="6">D21*E21</f>
        <v>0</v>
      </c>
      <c r="G21" s="3"/>
    </row>
    <row r="22" spans="1:7" x14ac:dyDescent="0.35">
      <c r="A22" s="19"/>
      <c r="B22" s="30"/>
      <c r="C22" s="26"/>
      <c r="D22" s="31"/>
      <c r="E22" s="28"/>
      <c r="F22" s="29"/>
    </row>
    <row r="23" spans="1:7" x14ac:dyDescent="0.35">
      <c r="A23" s="19">
        <f>A21+0.01</f>
        <v>2.0699999999999985</v>
      </c>
      <c r="B23" s="32" t="s">
        <v>18</v>
      </c>
      <c r="C23" s="26" t="s">
        <v>14</v>
      </c>
      <c r="D23" s="31">
        <f>0.15*SUM(D15:D21)</f>
        <v>7.56</v>
      </c>
      <c r="E23" s="28"/>
      <c r="F23" s="34">
        <f t="shared" si="0"/>
        <v>0</v>
      </c>
    </row>
    <row r="24" spans="1:7" x14ac:dyDescent="0.35">
      <c r="A24" s="19"/>
      <c r="B24" s="32"/>
      <c r="C24" s="26"/>
      <c r="D24" s="33"/>
      <c r="E24" s="28"/>
      <c r="F24" s="34"/>
    </row>
    <row r="25" spans="1:7" x14ac:dyDescent="0.35">
      <c r="A25" s="19">
        <f>A23+0.01</f>
        <v>2.0799999999999983</v>
      </c>
      <c r="B25" s="32" t="s">
        <v>19</v>
      </c>
      <c r="C25" s="26" t="s">
        <v>8</v>
      </c>
      <c r="D25" s="33">
        <v>1</v>
      </c>
      <c r="E25" s="28"/>
      <c r="F25" s="34">
        <f t="shared" si="0"/>
        <v>0</v>
      </c>
    </row>
    <row r="26" spans="1:7" x14ac:dyDescent="0.35">
      <c r="A26" s="19"/>
      <c r="B26" s="32"/>
      <c r="C26" s="26"/>
      <c r="D26" s="31"/>
      <c r="E26" s="28"/>
      <c r="F26" s="34"/>
    </row>
    <row r="27" spans="1:7" x14ac:dyDescent="0.35">
      <c r="A27" s="35">
        <f t="shared" ref="A27" si="7">A25+0.01</f>
        <v>2.0899999999999981</v>
      </c>
      <c r="B27" s="32" t="s">
        <v>20</v>
      </c>
      <c r="C27" s="26" t="s">
        <v>14</v>
      </c>
      <c r="D27" s="31">
        <f>0.7*SUM(D13:D21)</f>
        <v>47.319999999999993</v>
      </c>
      <c r="E27" s="28"/>
      <c r="F27" s="34">
        <f t="shared" si="0"/>
        <v>0</v>
      </c>
    </row>
    <row r="28" spans="1:7" x14ac:dyDescent="0.35">
      <c r="A28" s="19"/>
      <c r="B28" s="32"/>
      <c r="C28" s="26"/>
      <c r="D28" s="31"/>
      <c r="E28" s="28"/>
      <c r="F28" s="34"/>
    </row>
    <row r="29" spans="1:7" x14ac:dyDescent="0.35">
      <c r="A29" s="19"/>
      <c r="B29" s="20" t="s">
        <v>21</v>
      </c>
      <c r="C29" s="26"/>
      <c r="D29" s="31"/>
      <c r="E29" s="28"/>
      <c r="F29" s="34">
        <f t="shared" si="0"/>
        <v>0</v>
      </c>
    </row>
    <row r="30" spans="1:7" x14ac:dyDescent="0.35">
      <c r="A30" s="19"/>
      <c r="B30" s="20"/>
      <c r="C30" s="26"/>
      <c r="D30" s="31"/>
      <c r="E30" s="28"/>
      <c r="F30" s="34"/>
    </row>
    <row r="31" spans="1:7" x14ac:dyDescent="0.35">
      <c r="A31" s="19"/>
      <c r="B31" s="20" t="s">
        <v>22</v>
      </c>
      <c r="C31" s="26"/>
      <c r="D31" s="31"/>
      <c r="E31" s="28"/>
      <c r="F31" s="34"/>
    </row>
    <row r="32" spans="1:7" x14ac:dyDescent="0.35">
      <c r="A32" s="19"/>
      <c r="B32" s="32"/>
      <c r="C32" s="26"/>
      <c r="D32" s="31"/>
      <c r="E32" s="28"/>
      <c r="F32" s="34"/>
    </row>
    <row r="33" spans="1:6" ht="26" x14ac:dyDescent="0.35">
      <c r="A33" s="35">
        <f>A27+0.01</f>
        <v>2.0999999999999979</v>
      </c>
      <c r="B33" s="36" t="s">
        <v>23</v>
      </c>
      <c r="C33" s="26" t="s">
        <v>14</v>
      </c>
      <c r="D33" s="31">
        <v>0.74</v>
      </c>
      <c r="E33" s="28"/>
      <c r="F33" s="34">
        <f t="shared" ref="F33" si="8">D33*E33</f>
        <v>0</v>
      </c>
    </row>
    <row r="34" spans="1:6" x14ac:dyDescent="0.35">
      <c r="A34" s="19"/>
      <c r="B34" s="32"/>
      <c r="C34" s="26"/>
      <c r="D34" s="31"/>
      <c r="E34" s="28"/>
      <c r="F34" s="34"/>
    </row>
    <row r="35" spans="1:6" x14ac:dyDescent="0.35">
      <c r="A35" s="35">
        <f t="shared" ref="A35" si="9">A33+0.01</f>
        <v>2.1099999999999977</v>
      </c>
      <c r="B35" s="32" t="s">
        <v>24</v>
      </c>
      <c r="C35" s="26" t="s">
        <v>25</v>
      </c>
      <c r="D35" s="31">
        <v>50</v>
      </c>
      <c r="E35" s="28"/>
      <c r="F35" s="34">
        <f t="shared" ref="F35" si="10">D35*E35</f>
        <v>0</v>
      </c>
    </row>
    <row r="36" spans="1:6" x14ac:dyDescent="0.35">
      <c r="A36" s="19"/>
      <c r="B36" s="32"/>
      <c r="C36" s="26"/>
      <c r="D36" s="31"/>
      <c r="E36" s="28"/>
      <c r="F36" s="34"/>
    </row>
    <row r="37" spans="1:6" x14ac:dyDescent="0.35">
      <c r="A37" s="35">
        <f t="shared" ref="A37" si="11">A35+0.01</f>
        <v>2.1199999999999974</v>
      </c>
      <c r="B37" s="32" t="s">
        <v>26</v>
      </c>
      <c r="C37" s="26" t="s">
        <v>25</v>
      </c>
      <c r="D37" s="31">
        <v>30</v>
      </c>
      <c r="E37" s="28"/>
      <c r="F37" s="34">
        <f t="shared" ref="F37" si="12">D37*E37</f>
        <v>0</v>
      </c>
    </row>
    <row r="38" spans="1:6" x14ac:dyDescent="0.35">
      <c r="A38" s="35"/>
      <c r="B38" s="32"/>
      <c r="C38" s="26"/>
      <c r="D38" s="31"/>
      <c r="E38" s="28"/>
      <c r="F38" s="34"/>
    </row>
    <row r="39" spans="1:6" ht="26" x14ac:dyDescent="0.35">
      <c r="A39" s="19"/>
      <c r="B39" s="20" t="s">
        <v>27</v>
      </c>
      <c r="C39" s="26"/>
      <c r="D39" s="31"/>
      <c r="E39" s="28"/>
      <c r="F39" s="34"/>
    </row>
    <row r="40" spans="1:6" x14ac:dyDescent="0.35">
      <c r="A40" s="19"/>
      <c r="B40" s="32"/>
      <c r="C40" s="26"/>
      <c r="D40" s="31"/>
      <c r="E40" s="28"/>
      <c r="F40" s="34"/>
    </row>
    <row r="41" spans="1:6" ht="26" x14ac:dyDescent="0.35">
      <c r="A41" s="35">
        <f>A37+0.01</f>
        <v>2.1299999999999972</v>
      </c>
      <c r="B41" s="36" t="s">
        <v>28</v>
      </c>
      <c r="C41" s="26" t="s">
        <v>14</v>
      </c>
      <c r="D41" s="31">
        <v>2.5</v>
      </c>
      <c r="E41" s="28"/>
      <c r="F41" s="34">
        <f t="shared" ref="F41" si="13">D41*E41</f>
        <v>0</v>
      </c>
    </row>
    <row r="42" spans="1:6" x14ac:dyDescent="0.35">
      <c r="A42" s="19"/>
      <c r="B42" s="32"/>
      <c r="C42" s="26"/>
      <c r="D42" s="31"/>
      <c r="E42" s="28"/>
      <c r="F42" s="34"/>
    </row>
    <row r="43" spans="1:6" x14ac:dyDescent="0.35">
      <c r="A43" s="35">
        <f t="shared" ref="A43" si="14">A41+0.01</f>
        <v>2.139999999999997</v>
      </c>
      <c r="B43" s="32" t="s">
        <v>24</v>
      </c>
      <c r="C43" s="26" t="s">
        <v>25</v>
      </c>
      <c r="D43" s="31">
        <v>182</v>
      </c>
      <c r="E43" s="28"/>
      <c r="F43" s="34">
        <f t="shared" ref="F43" si="15">D43*E43</f>
        <v>0</v>
      </c>
    </row>
    <row r="44" spans="1:6" x14ac:dyDescent="0.35">
      <c r="A44" s="19"/>
      <c r="B44" s="32"/>
      <c r="C44" s="26"/>
      <c r="D44" s="31"/>
      <c r="E44" s="28"/>
      <c r="F44" s="34"/>
    </row>
    <row r="45" spans="1:6" x14ac:dyDescent="0.35">
      <c r="A45" s="35">
        <f>A43+0.01</f>
        <v>2.1499999999999968</v>
      </c>
      <c r="B45" s="32" t="s">
        <v>29</v>
      </c>
      <c r="C45" s="26" t="s">
        <v>25</v>
      </c>
      <c r="D45" s="31">
        <v>66</v>
      </c>
      <c r="E45" s="28"/>
      <c r="F45" s="34">
        <f t="shared" ref="F45" si="16">D45*E45</f>
        <v>0</v>
      </c>
    </row>
    <row r="46" spans="1:6" x14ac:dyDescent="0.35">
      <c r="A46" s="19"/>
      <c r="B46" s="20"/>
      <c r="C46" s="26"/>
      <c r="D46" s="31"/>
      <c r="E46" s="28"/>
      <c r="F46" s="34"/>
    </row>
    <row r="47" spans="1:6" ht="26" x14ac:dyDescent="0.35">
      <c r="A47" s="37">
        <f>A27+0.01</f>
        <v>2.0999999999999979</v>
      </c>
      <c r="B47" s="38" t="s">
        <v>30</v>
      </c>
      <c r="C47" s="39" t="s">
        <v>11</v>
      </c>
      <c r="D47" s="40">
        <v>73</v>
      </c>
      <c r="E47" s="41"/>
      <c r="F47" s="42">
        <f t="shared" si="0"/>
        <v>0</v>
      </c>
    </row>
    <row r="48" spans="1:6" x14ac:dyDescent="0.35">
      <c r="A48" s="43">
        <f>A47+0.01</f>
        <v>2.1099999999999977</v>
      </c>
      <c r="B48" s="44" t="s">
        <v>31</v>
      </c>
      <c r="C48" s="45"/>
      <c r="D48" s="46"/>
      <c r="E48" s="47"/>
      <c r="F48" s="48"/>
    </row>
    <row r="49" spans="1:6" x14ac:dyDescent="0.35">
      <c r="A49" s="19"/>
      <c r="B49" s="32"/>
      <c r="C49" s="26"/>
      <c r="D49" s="31"/>
      <c r="E49" s="28"/>
      <c r="F49" s="34"/>
    </row>
    <row r="50" spans="1:6" x14ac:dyDescent="0.35">
      <c r="A50" s="35">
        <f t="shared" ref="A50" si="17">A48+0.01</f>
        <v>2.1199999999999974</v>
      </c>
      <c r="B50" s="32" t="s">
        <v>26</v>
      </c>
      <c r="C50" s="26" t="s">
        <v>25</v>
      </c>
      <c r="D50" s="31">
        <v>100</v>
      </c>
      <c r="E50" s="28"/>
      <c r="F50" s="34">
        <f t="shared" si="0"/>
        <v>0</v>
      </c>
    </row>
    <row r="51" spans="1:6" x14ac:dyDescent="0.35">
      <c r="A51" s="19"/>
      <c r="B51" s="32"/>
      <c r="C51" s="26"/>
      <c r="D51" s="31"/>
      <c r="E51" s="28"/>
      <c r="F51" s="34"/>
    </row>
    <row r="52" spans="1:6" x14ac:dyDescent="0.35">
      <c r="A52" s="35">
        <f t="shared" ref="A52" si="18">A50+0.01</f>
        <v>2.1299999999999972</v>
      </c>
      <c r="B52" s="32" t="s">
        <v>29</v>
      </c>
      <c r="C52" s="26" t="s">
        <v>25</v>
      </c>
      <c r="D52" s="31">
        <v>56</v>
      </c>
      <c r="E52" s="28"/>
      <c r="F52" s="34">
        <f t="shared" ref="F52:F54" si="19">D52*E52</f>
        <v>0</v>
      </c>
    </row>
    <row r="53" spans="1:6" x14ac:dyDescent="0.35">
      <c r="A53" s="19"/>
      <c r="B53" s="32"/>
      <c r="C53" s="26"/>
      <c r="D53" s="31"/>
      <c r="E53" s="28"/>
      <c r="F53" s="34"/>
    </row>
    <row r="54" spans="1:6" ht="26" x14ac:dyDescent="0.35">
      <c r="A54" s="35">
        <f t="shared" ref="A54" si="20">A52+0.01</f>
        <v>2.139999999999997</v>
      </c>
      <c r="B54" s="36" t="s">
        <v>32</v>
      </c>
      <c r="C54" s="26" t="s">
        <v>33</v>
      </c>
      <c r="D54" s="31">
        <v>1.6</v>
      </c>
      <c r="E54" s="28"/>
      <c r="F54" s="34">
        <f t="shared" si="19"/>
        <v>0</v>
      </c>
    </row>
    <row r="55" spans="1:6" x14ac:dyDescent="0.35">
      <c r="A55" s="19"/>
      <c r="B55" s="32"/>
      <c r="C55" s="26"/>
      <c r="D55" s="31"/>
      <c r="E55" s="28"/>
      <c r="F55" s="34"/>
    </row>
    <row r="56" spans="1:6" x14ac:dyDescent="0.35">
      <c r="A56" s="19"/>
      <c r="B56" s="49" t="s">
        <v>34</v>
      </c>
      <c r="C56" s="26"/>
      <c r="D56" s="31"/>
      <c r="E56" s="28"/>
      <c r="F56" s="34"/>
    </row>
    <row r="57" spans="1:6" x14ac:dyDescent="0.35">
      <c r="A57" s="19"/>
      <c r="B57" s="32"/>
      <c r="C57" s="26"/>
      <c r="D57" s="31"/>
      <c r="E57" s="28"/>
      <c r="F57" s="34"/>
    </row>
    <row r="58" spans="1:6" x14ac:dyDescent="0.35">
      <c r="A58" s="35">
        <f>A54+0.01</f>
        <v>2.1499999999999968</v>
      </c>
      <c r="B58" s="32" t="s">
        <v>35</v>
      </c>
      <c r="C58" s="26" t="s">
        <v>14</v>
      </c>
      <c r="D58" s="31">
        <v>39</v>
      </c>
      <c r="E58" s="28"/>
      <c r="F58" s="34">
        <f t="shared" ref="F58" si="21">D58*E58</f>
        <v>0</v>
      </c>
    </row>
    <row r="59" spans="1:6" x14ac:dyDescent="0.35">
      <c r="A59" s="19"/>
      <c r="B59" s="36"/>
      <c r="C59" s="26"/>
      <c r="D59" s="31"/>
      <c r="E59" s="50"/>
      <c r="F59" s="51"/>
    </row>
    <row r="60" spans="1:6" x14ac:dyDescent="0.35">
      <c r="A60" s="19"/>
      <c r="B60" s="20" t="s">
        <v>36</v>
      </c>
      <c r="C60" s="26"/>
      <c r="D60" s="31"/>
      <c r="E60" s="28"/>
      <c r="F60" s="34">
        <f>D60*E60</f>
        <v>0</v>
      </c>
    </row>
    <row r="61" spans="1:6" x14ac:dyDescent="0.35">
      <c r="A61" s="35"/>
      <c r="B61" s="32"/>
      <c r="C61" s="26"/>
      <c r="D61" s="31"/>
      <c r="E61" s="28"/>
      <c r="F61" s="34"/>
    </row>
    <row r="62" spans="1:6" x14ac:dyDescent="0.35">
      <c r="A62" s="19"/>
      <c r="B62" s="49" t="s">
        <v>37</v>
      </c>
      <c r="C62" s="26"/>
      <c r="D62" s="31"/>
      <c r="E62" s="50"/>
      <c r="F62" s="51"/>
    </row>
    <row r="63" spans="1:6" x14ac:dyDescent="0.35">
      <c r="A63" s="19"/>
      <c r="B63" s="36"/>
      <c r="C63" s="26"/>
      <c r="D63" s="31"/>
      <c r="E63" s="50"/>
      <c r="F63" s="51"/>
    </row>
    <row r="64" spans="1:6" ht="26" x14ac:dyDescent="0.35">
      <c r="A64" s="35">
        <f>A58+0.01</f>
        <v>2.1599999999999966</v>
      </c>
      <c r="B64" s="36" t="s">
        <v>38</v>
      </c>
      <c r="C64" s="26" t="s">
        <v>11</v>
      </c>
      <c r="D64" s="31">
        <v>8.6</v>
      </c>
      <c r="E64" s="28"/>
      <c r="F64" s="34">
        <f t="shared" ref="F64" si="22">D64*E64</f>
        <v>0</v>
      </c>
    </row>
    <row r="65" spans="1:6" x14ac:dyDescent="0.35">
      <c r="A65" s="19"/>
      <c r="B65" s="20"/>
      <c r="C65" s="26"/>
      <c r="D65" s="31"/>
      <c r="E65" s="28"/>
      <c r="F65" s="34"/>
    </row>
    <row r="66" spans="1:6" x14ac:dyDescent="0.35">
      <c r="A66" s="19"/>
      <c r="B66" s="49" t="s">
        <v>39</v>
      </c>
      <c r="C66" s="26"/>
      <c r="D66" s="31"/>
      <c r="E66" s="50"/>
      <c r="F66" s="51"/>
    </row>
    <row r="67" spans="1:6" x14ac:dyDescent="0.35">
      <c r="A67" s="35"/>
      <c r="B67" s="32"/>
      <c r="C67" s="26"/>
      <c r="D67" s="31"/>
      <c r="E67" s="28"/>
      <c r="F67" s="34"/>
    </row>
    <row r="68" spans="1:6" ht="26" x14ac:dyDescent="0.35">
      <c r="A68" s="35">
        <f>A64+0.01</f>
        <v>2.1699999999999964</v>
      </c>
      <c r="B68" s="32" t="s">
        <v>40</v>
      </c>
      <c r="C68" s="26" t="s">
        <v>11</v>
      </c>
      <c r="D68" s="31">
        <f>D64</f>
        <v>8.6</v>
      </c>
      <c r="E68" s="28"/>
      <c r="F68" s="34">
        <f t="shared" si="0"/>
        <v>0</v>
      </c>
    </row>
    <row r="69" spans="1:6" x14ac:dyDescent="0.35">
      <c r="A69" s="35"/>
      <c r="B69" s="32"/>
      <c r="C69" s="26"/>
      <c r="D69" s="31"/>
      <c r="E69" s="28"/>
      <c r="F69" s="34"/>
    </row>
    <row r="70" spans="1:6" x14ac:dyDescent="0.35">
      <c r="A70" s="19"/>
      <c r="B70" s="49" t="s">
        <v>41</v>
      </c>
      <c r="C70" s="26"/>
      <c r="D70" s="31"/>
      <c r="E70" s="50"/>
      <c r="F70" s="51"/>
    </row>
    <row r="71" spans="1:6" x14ac:dyDescent="0.35">
      <c r="A71" s="35"/>
      <c r="B71" s="32"/>
      <c r="C71" s="26"/>
      <c r="D71" s="31"/>
      <c r="E71" s="28"/>
      <c r="F71" s="34"/>
    </row>
    <row r="72" spans="1:6" x14ac:dyDescent="0.35">
      <c r="A72" s="35">
        <f>A68+0.01</f>
        <v>2.1799999999999962</v>
      </c>
      <c r="B72" s="32" t="s">
        <v>42</v>
      </c>
      <c r="C72" s="26" t="s">
        <v>11</v>
      </c>
      <c r="D72" s="31">
        <f>D68</f>
        <v>8.6</v>
      </c>
      <c r="E72" s="28"/>
      <c r="F72" s="34">
        <f t="shared" ref="F72" si="23">D72*E72</f>
        <v>0</v>
      </c>
    </row>
    <row r="73" spans="1:6" x14ac:dyDescent="0.35">
      <c r="A73" s="35"/>
      <c r="B73" s="32"/>
      <c r="C73" s="26"/>
      <c r="D73" s="31"/>
      <c r="E73" s="28"/>
      <c r="F73" s="34"/>
    </row>
    <row r="74" spans="1:6" x14ac:dyDescent="0.35">
      <c r="A74" s="19"/>
      <c r="B74" s="49" t="s">
        <v>43</v>
      </c>
      <c r="C74" s="26"/>
      <c r="D74" s="31"/>
      <c r="E74" s="50"/>
      <c r="F74" s="51"/>
    </row>
    <row r="75" spans="1:6" x14ac:dyDescent="0.35">
      <c r="A75" s="35"/>
      <c r="B75" s="32"/>
      <c r="C75" s="26"/>
      <c r="D75" s="31"/>
      <c r="E75" s="28"/>
      <c r="F75" s="34"/>
    </row>
    <row r="76" spans="1:6" x14ac:dyDescent="0.35">
      <c r="A76" s="35">
        <f t="shared" ref="A76" si="24">A68+0.01</f>
        <v>2.1799999999999962</v>
      </c>
      <c r="B76" s="32" t="s">
        <v>44</v>
      </c>
      <c r="C76" s="26" t="s">
        <v>11</v>
      </c>
      <c r="D76" s="31">
        <v>17.2</v>
      </c>
      <c r="E76" s="28"/>
      <c r="F76" s="34">
        <f>D76*E76</f>
        <v>0</v>
      </c>
    </row>
    <row r="77" spans="1:6" x14ac:dyDescent="0.35">
      <c r="A77" s="35"/>
      <c r="B77" s="32"/>
      <c r="C77" s="26"/>
      <c r="D77" s="31"/>
      <c r="E77" s="28"/>
      <c r="F77" s="34"/>
    </row>
    <row r="78" spans="1:6" x14ac:dyDescent="0.35">
      <c r="A78" s="19"/>
      <c r="B78" s="49" t="s">
        <v>45</v>
      </c>
      <c r="C78" s="26"/>
      <c r="D78" s="31"/>
      <c r="E78" s="50"/>
      <c r="F78" s="51"/>
    </row>
    <row r="79" spans="1:6" x14ac:dyDescent="0.35">
      <c r="A79" s="35"/>
      <c r="B79" s="32"/>
      <c r="C79" s="26"/>
      <c r="D79" s="31"/>
      <c r="E79" s="28"/>
      <c r="F79" s="34"/>
    </row>
    <row r="80" spans="1:6" ht="26" x14ac:dyDescent="0.35">
      <c r="A80" s="35">
        <f>A76+0.01</f>
        <v>2.1899999999999959</v>
      </c>
      <c r="B80" s="32" t="s">
        <v>46</v>
      </c>
      <c r="C80" s="26" t="s">
        <v>11</v>
      </c>
      <c r="D80" s="31">
        <f>D76</f>
        <v>17.2</v>
      </c>
      <c r="E80" s="28"/>
      <c r="F80" s="34">
        <f t="shared" si="0"/>
        <v>0</v>
      </c>
    </row>
    <row r="81" spans="1:6" x14ac:dyDescent="0.35">
      <c r="A81" s="35"/>
      <c r="B81" s="32"/>
      <c r="C81" s="26"/>
      <c r="D81" s="31"/>
      <c r="E81" s="28"/>
      <c r="F81" s="34"/>
    </row>
    <row r="82" spans="1:6" x14ac:dyDescent="0.35">
      <c r="A82" s="19"/>
      <c r="B82" s="49" t="s">
        <v>47</v>
      </c>
      <c r="C82" s="26"/>
      <c r="D82" s="31"/>
      <c r="E82" s="50"/>
      <c r="F82" s="51"/>
    </row>
    <row r="83" spans="1:6" x14ac:dyDescent="0.35">
      <c r="A83" s="35"/>
      <c r="B83" s="32"/>
      <c r="C83" s="26"/>
      <c r="D83" s="31"/>
      <c r="E83" s="28"/>
      <c r="F83" s="34"/>
    </row>
    <row r="84" spans="1:6" ht="39" x14ac:dyDescent="0.35">
      <c r="A84" s="52"/>
      <c r="B84" s="53" t="s">
        <v>48</v>
      </c>
      <c r="C84" s="54"/>
      <c r="D84" s="55"/>
      <c r="E84" s="56"/>
      <c r="F84" s="57"/>
    </row>
    <row r="85" spans="1:6" x14ac:dyDescent="0.35">
      <c r="A85" s="35"/>
      <c r="B85" s="32"/>
      <c r="C85" s="26"/>
      <c r="D85" s="31"/>
      <c r="E85" s="28"/>
      <c r="F85" s="34"/>
    </row>
    <row r="86" spans="1:6" x14ac:dyDescent="0.35">
      <c r="A86" s="35">
        <f>A80+0.01</f>
        <v>2.1999999999999957</v>
      </c>
      <c r="B86" s="32" t="s">
        <v>49</v>
      </c>
      <c r="C86" s="26" t="s">
        <v>25</v>
      </c>
      <c r="D86" s="31">
        <v>150</v>
      </c>
      <c r="E86" s="28"/>
      <c r="F86" s="34">
        <f t="shared" ref="F86" si="25">D86*E86</f>
        <v>0</v>
      </c>
    </row>
    <row r="87" spans="1:6" x14ac:dyDescent="0.35">
      <c r="A87" s="35"/>
      <c r="B87" s="32"/>
      <c r="C87" s="26"/>
      <c r="D87" s="31"/>
      <c r="E87" s="28"/>
      <c r="F87" s="34"/>
    </row>
    <row r="88" spans="1:6" x14ac:dyDescent="0.35">
      <c r="A88" s="19"/>
      <c r="B88" s="49" t="s">
        <v>50</v>
      </c>
      <c r="C88" s="26"/>
      <c r="D88" s="31"/>
      <c r="E88" s="50"/>
      <c r="F88" s="51"/>
    </row>
    <row r="89" spans="1:6" x14ac:dyDescent="0.35">
      <c r="A89" s="35"/>
      <c r="B89" s="32"/>
      <c r="C89" s="26"/>
      <c r="D89" s="31"/>
      <c r="E89" s="28"/>
      <c r="F89" s="34"/>
    </row>
    <row r="90" spans="1:6" x14ac:dyDescent="0.35">
      <c r="A90" s="35">
        <f>A86+0.01</f>
        <v>2.2099999999999955</v>
      </c>
      <c r="B90" s="32" t="s">
        <v>51</v>
      </c>
      <c r="C90" s="26" t="s">
        <v>52</v>
      </c>
      <c r="D90" s="33">
        <v>2</v>
      </c>
      <c r="E90" s="28"/>
      <c r="F90" s="34">
        <f>D90*E90</f>
        <v>0</v>
      </c>
    </row>
    <row r="91" spans="1:6" x14ac:dyDescent="0.35">
      <c r="A91" s="19"/>
      <c r="B91" s="36"/>
      <c r="C91" s="58"/>
      <c r="D91" s="59"/>
      <c r="E91" s="28"/>
      <c r="F91" s="34"/>
    </row>
    <row r="92" spans="1:6" x14ac:dyDescent="0.35">
      <c r="A92" s="25">
        <v>3</v>
      </c>
      <c r="B92" s="60" t="s">
        <v>53</v>
      </c>
      <c r="C92" s="61"/>
      <c r="D92" s="62"/>
      <c r="E92" s="63"/>
      <c r="F92" s="64"/>
    </row>
    <row r="93" spans="1:6" x14ac:dyDescent="0.35">
      <c r="A93" s="19"/>
      <c r="B93" s="36"/>
      <c r="C93" s="58"/>
      <c r="D93" s="59"/>
      <c r="E93" s="28"/>
      <c r="F93" s="34"/>
    </row>
    <row r="94" spans="1:6" x14ac:dyDescent="0.35">
      <c r="A94" s="19">
        <v>3.01</v>
      </c>
      <c r="B94" s="36" t="s">
        <v>54</v>
      </c>
      <c r="C94" s="58" t="s">
        <v>55</v>
      </c>
      <c r="D94" s="59">
        <v>24</v>
      </c>
      <c r="E94" s="28"/>
      <c r="F94" s="34">
        <f t="shared" ref="F94:F166" si="26">D94*E94</f>
        <v>0</v>
      </c>
    </row>
    <row r="95" spans="1:6" x14ac:dyDescent="0.35">
      <c r="A95" s="19"/>
      <c r="B95" s="36"/>
      <c r="C95" s="58"/>
      <c r="D95" s="59"/>
      <c r="E95" s="28"/>
      <c r="F95" s="34"/>
    </row>
    <row r="96" spans="1:6" x14ac:dyDescent="0.35">
      <c r="A96" s="19"/>
      <c r="B96" s="49" t="s">
        <v>56</v>
      </c>
      <c r="C96" s="26"/>
      <c r="D96" s="31"/>
      <c r="E96" s="50"/>
      <c r="F96" s="51"/>
    </row>
    <row r="97" spans="1:6" x14ac:dyDescent="0.35">
      <c r="A97" s="19"/>
      <c r="B97" s="36"/>
      <c r="C97" s="58"/>
      <c r="D97" s="59"/>
      <c r="E97" s="28"/>
      <c r="F97" s="34"/>
    </row>
    <row r="98" spans="1:6" ht="26" x14ac:dyDescent="0.35">
      <c r="A98" s="65">
        <f>A94+0.01</f>
        <v>3.0199999999999996</v>
      </c>
      <c r="B98" s="66" t="s">
        <v>57</v>
      </c>
      <c r="C98" s="67" t="s">
        <v>11</v>
      </c>
      <c r="D98" s="68">
        <v>53</v>
      </c>
      <c r="E98" s="41"/>
      <c r="F98" s="42">
        <f t="shared" si="26"/>
        <v>0</v>
      </c>
    </row>
    <row r="99" spans="1:6" x14ac:dyDescent="0.35">
      <c r="A99" s="43"/>
      <c r="B99" s="69"/>
      <c r="C99" s="70"/>
      <c r="D99" s="71"/>
      <c r="E99" s="47"/>
      <c r="F99" s="48"/>
    </row>
    <row r="100" spans="1:6" x14ac:dyDescent="0.35">
      <c r="A100" s="19"/>
      <c r="B100" s="49" t="s">
        <v>58</v>
      </c>
      <c r="C100" s="26"/>
      <c r="D100" s="31"/>
      <c r="E100" s="50"/>
      <c r="F100" s="51"/>
    </row>
    <row r="101" spans="1:6" x14ac:dyDescent="0.35">
      <c r="A101" s="19"/>
      <c r="B101" s="49"/>
      <c r="C101" s="26"/>
      <c r="D101" s="31"/>
      <c r="E101" s="50"/>
      <c r="F101" s="51"/>
    </row>
    <row r="102" spans="1:6" x14ac:dyDescent="0.35">
      <c r="A102" s="19"/>
      <c r="B102" s="49" t="s">
        <v>59</v>
      </c>
      <c r="C102" s="26"/>
      <c r="D102" s="31"/>
      <c r="E102" s="50"/>
      <c r="F102" s="51"/>
    </row>
    <row r="103" spans="1:6" x14ac:dyDescent="0.35">
      <c r="A103" s="19"/>
      <c r="B103" s="36"/>
      <c r="C103" s="58"/>
      <c r="D103" s="59"/>
      <c r="E103" s="28"/>
      <c r="F103" s="34"/>
    </row>
    <row r="104" spans="1:6" x14ac:dyDescent="0.35">
      <c r="A104" s="19">
        <f>A98+0.01</f>
        <v>3.0299999999999994</v>
      </c>
      <c r="B104" s="36" t="s">
        <v>60</v>
      </c>
      <c r="C104" s="58" t="s">
        <v>55</v>
      </c>
      <c r="D104" s="59">
        <v>26</v>
      </c>
      <c r="E104" s="28"/>
      <c r="F104" s="34">
        <f t="shared" si="26"/>
        <v>0</v>
      </c>
    </row>
    <row r="105" spans="1:6" x14ac:dyDescent="0.35">
      <c r="A105" s="35"/>
      <c r="B105" s="32"/>
      <c r="C105" s="26"/>
      <c r="D105" s="31"/>
      <c r="E105" s="28"/>
      <c r="F105" s="34"/>
    </row>
    <row r="106" spans="1:6" x14ac:dyDescent="0.35">
      <c r="A106" s="19"/>
      <c r="B106" s="49" t="s">
        <v>45</v>
      </c>
      <c r="C106" s="26"/>
      <c r="D106" s="31"/>
      <c r="E106" s="50"/>
      <c r="F106" s="51"/>
    </row>
    <row r="107" spans="1:6" x14ac:dyDescent="0.35">
      <c r="A107" s="35"/>
      <c r="B107" s="32"/>
      <c r="C107" s="26"/>
      <c r="D107" s="31"/>
      <c r="E107" s="28"/>
      <c r="F107" s="34"/>
    </row>
    <row r="108" spans="1:6" ht="26" x14ac:dyDescent="0.35">
      <c r="A108" s="35">
        <f>A104+0.01</f>
        <v>3.0399999999999991</v>
      </c>
      <c r="B108" s="32" t="s">
        <v>61</v>
      </c>
      <c r="C108" s="26" t="s">
        <v>14</v>
      </c>
      <c r="D108" s="31">
        <v>2.7</v>
      </c>
      <c r="E108" s="28"/>
      <c r="F108" s="34">
        <f t="shared" ref="F108" si="27">D108*E108</f>
        <v>0</v>
      </c>
    </row>
    <row r="109" spans="1:6" x14ac:dyDescent="0.35">
      <c r="A109" s="35"/>
      <c r="B109" s="32"/>
      <c r="C109" s="26"/>
      <c r="D109" s="31"/>
      <c r="E109" s="28"/>
      <c r="F109" s="34"/>
    </row>
    <row r="110" spans="1:6" x14ac:dyDescent="0.35">
      <c r="A110" s="19"/>
      <c r="B110" s="49" t="s">
        <v>47</v>
      </c>
      <c r="C110" s="26"/>
      <c r="D110" s="31"/>
      <c r="E110" s="50"/>
      <c r="F110" s="51"/>
    </row>
    <row r="111" spans="1:6" x14ac:dyDescent="0.35">
      <c r="A111" s="35"/>
      <c r="B111" s="32"/>
      <c r="C111" s="26"/>
      <c r="D111" s="31"/>
      <c r="E111" s="28"/>
      <c r="F111" s="34"/>
    </row>
    <row r="112" spans="1:6" ht="39" x14ac:dyDescent="0.35">
      <c r="A112" s="52"/>
      <c r="B112" s="53" t="s">
        <v>48</v>
      </c>
      <c r="C112" s="54"/>
      <c r="D112" s="55"/>
      <c r="E112" s="56"/>
      <c r="F112" s="57"/>
    </row>
    <row r="113" spans="1:6" x14ac:dyDescent="0.35">
      <c r="A113" s="35"/>
      <c r="B113" s="32"/>
      <c r="C113" s="26"/>
      <c r="D113" s="31"/>
      <c r="E113" s="28"/>
      <c r="F113" s="34"/>
    </row>
    <row r="114" spans="1:6" x14ac:dyDescent="0.35">
      <c r="A114" s="35">
        <f>A108+0.01</f>
        <v>3.0499999999999989</v>
      </c>
      <c r="B114" s="32" t="s">
        <v>49</v>
      </c>
      <c r="C114" s="26" t="s">
        <v>25</v>
      </c>
      <c r="D114" s="31">
        <v>35</v>
      </c>
      <c r="E114" s="28"/>
      <c r="F114" s="34">
        <f t="shared" ref="F114" si="28">D114*E114</f>
        <v>0</v>
      </c>
    </row>
    <row r="115" spans="1:6" x14ac:dyDescent="0.35">
      <c r="A115" s="35"/>
      <c r="B115" s="32"/>
      <c r="C115" s="26"/>
      <c r="D115" s="31"/>
      <c r="E115" s="28"/>
      <c r="F115" s="34"/>
    </row>
    <row r="116" spans="1:6" x14ac:dyDescent="0.35">
      <c r="A116" s="35">
        <f>A114+0.01</f>
        <v>3.0599999999999987</v>
      </c>
      <c r="B116" s="32" t="s">
        <v>62</v>
      </c>
      <c r="C116" s="26" t="s">
        <v>25</v>
      </c>
      <c r="D116" s="31">
        <v>28</v>
      </c>
      <c r="E116" s="28"/>
      <c r="F116" s="34">
        <f t="shared" ref="F116" si="29">D116*E116</f>
        <v>0</v>
      </c>
    </row>
    <row r="117" spans="1:6" x14ac:dyDescent="0.35">
      <c r="A117" s="35"/>
      <c r="B117" s="32"/>
      <c r="C117" s="26"/>
      <c r="D117" s="31"/>
      <c r="E117" s="28"/>
      <c r="F117" s="34"/>
    </row>
    <row r="118" spans="1:6" x14ac:dyDescent="0.35">
      <c r="A118" s="19"/>
      <c r="B118" s="49" t="s">
        <v>63</v>
      </c>
      <c r="C118" s="26"/>
      <c r="D118" s="31"/>
      <c r="E118" s="50"/>
      <c r="F118" s="51"/>
    </row>
    <row r="119" spans="1:6" x14ac:dyDescent="0.35">
      <c r="A119" s="19"/>
      <c r="B119" s="49"/>
      <c r="C119" s="26"/>
      <c r="D119" s="31"/>
      <c r="E119" s="50"/>
      <c r="F119" s="51"/>
    </row>
    <row r="120" spans="1:6" ht="39" x14ac:dyDescent="0.35">
      <c r="A120" s="19"/>
      <c r="B120" s="49" t="s">
        <v>64</v>
      </c>
      <c r="C120" s="26"/>
      <c r="D120" s="31"/>
      <c r="E120" s="50"/>
      <c r="F120" s="51"/>
    </row>
    <row r="121" spans="1:6" x14ac:dyDescent="0.35">
      <c r="A121" s="19"/>
      <c r="B121" s="36"/>
      <c r="C121" s="58"/>
      <c r="D121" s="59"/>
      <c r="E121" s="28"/>
      <c r="F121" s="34"/>
    </row>
    <row r="122" spans="1:6" x14ac:dyDescent="0.35">
      <c r="A122" s="19">
        <f t="shared" ref="A122" si="30">A104+0.01</f>
        <v>3.0399999999999991</v>
      </c>
      <c r="B122" s="36" t="s">
        <v>65</v>
      </c>
      <c r="C122" s="58" t="s">
        <v>55</v>
      </c>
      <c r="D122" s="59">
        <v>11</v>
      </c>
      <c r="E122" s="28"/>
      <c r="F122" s="34">
        <f t="shared" si="26"/>
        <v>0</v>
      </c>
    </row>
    <row r="123" spans="1:6" x14ac:dyDescent="0.35">
      <c r="A123" s="19"/>
      <c r="B123" s="36"/>
      <c r="C123" s="58"/>
      <c r="D123" s="59"/>
      <c r="E123" s="28"/>
      <c r="F123" s="34"/>
    </row>
    <row r="124" spans="1:6" x14ac:dyDescent="0.35">
      <c r="A124" s="19">
        <f>A122+0.01</f>
        <v>3.0499999999999989</v>
      </c>
      <c r="B124" s="36" t="s">
        <v>66</v>
      </c>
      <c r="C124" s="58" t="s">
        <v>55</v>
      </c>
      <c r="D124" s="59">
        <v>20</v>
      </c>
      <c r="E124" s="28"/>
      <c r="F124" s="34">
        <f>D124*E124</f>
        <v>0</v>
      </c>
    </row>
    <row r="125" spans="1:6" x14ac:dyDescent="0.35">
      <c r="A125" s="19"/>
      <c r="B125" s="36"/>
      <c r="C125" s="58"/>
      <c r="D125" s="59"/>
      <c r="E125" s="28"/>
      <c r="F125" s="34"/>
    </row>
    <row r="126" spans="1:6" x14ac:dyDescent="0.35">
      <c r="A126" s="19">
        <f>A124+0.01</f>
        <v>3.0599999999999987</v>
      </c>
      <c r="B126" s="36" t="s">
        <v>67</v>
      </c>
      <c r="C126" s="58" t="s">
        <v>68</v>
      </c>
      <c r="D126" s="59">
        <v>24</v>
      </c>
      <c r="E126" s="28"/>
      <c r="F126" s="34">
        <f t="shared" si="26"/>
        <v>0</v>
      </c>
    </row>
    <row r="127" spans="1:6" x14ac:dyDescent="0.35">
      <c r="A127" s="19"/>
      <c r="B127" s="36"/>
      <c r="C127" s="58"/>
      <c r="D127" s="59"/>
      <c r="E127" s="28"/>
      <c r="F127" s="34"/>
    </row>
    <row r="128" spans="1:6" x14ac:dyDescent="0.35">
      <c r="A128" s="19"/>
      <c r="B128" s="49" t="s">
        <v>69</v>
      </c>
      <c r="C128" s="26"/>
      <c r="D128" s="31"/>
      <c r="E128" s="50"/>
      <c r="F128" s="51"/>
    </row>
    <row r="129" spans="1:6" x14ac:dyDescent="0.35">
      <c r="A129" s="19"/>
      <c r="B129" s="36"/>
      <c r="C129" s="58"/>
      <c r="D129" s="59"/>
      <c r="E129" s="28"/>
      <c r="F129" s="34"/>
    </row>
    <row r="130" spans="1:6" ht="26" x14ac:dyDescent="0.35">
      <c r="A130" s="19">
        <f>A126+0.01</f>
        <v>3.0699999999999985</v>
      </c>
      <c r="B130" s="36" t="s">
        <v>70</v>
      </c>
      <c r="C130" s="58" t="s">
        <v>11</v>
      </c>
      <c r="D130" s="59">
        <v>15</v>
      </c>
      <c r="E130" s="28"/>
      <c r="F130" s="34">
        <f>D130*E130</f>
        <v>0</v>
      </c>
    </row>
    <row r="131" spans="1:6" x14ac:dyDescent="0.35">
      <c r="A131" s="19"/>
      <c r="B131" s="36"/>
      <c r="C131" s="58"/>
      <c r="D131" s="59"/>
      <c r="E131" s="28"/>
      <c r="F131" s="34"/>
    </row>
    <row r="132" spans="1:6" x14ac:dyDescent="0.35">
      <c r="A132" s="19"/>
      <c r="B132" s="49" t="s">
        <v>71</v>
      </c>
      <c r="C132" s="26"/>
      <c r="D132" s="31"/>
      <c r="E132" s="50"/>
      <c r="F132" s="51"/>
    </row>
    <row r="133" spans="1:6" x14ac:dyDescent="0.35">
      <c r="A133" s="19"/>
      <c r="B133" s="36"/>
      <c r="C133" s="58"/>
      <c r="D133" s="59"/>
      <c r="E133" s="28"/>
      <c r="F133" s="34"/>
    </row>
    <row r="134" spans="1:6" x14ac:dyDescent="0.35">
      <c r="A134" s="19">
        <f>A130+0.01</f>
        <v>3.0799999999999983</v>
      </c>
      <c r="B134" s="36" t="s">
        <v>72</v>
      </c>
      <c r="C134" s="58" t="s">
        <v>55</v>
      </c>
      <c r="D134" s="59">
        <v>16</v>
      </c>
      <c r="E134" s="28"/>
      <c r="F134" s="34">
        <f>D134*E134</f>
        <v>0</v>
      </c>
    </row>
    <row r="135" spans="1:6" x14ac:dyDescent="0.35">
      <c r="A135" s="19"/>
      <c r="B135" s="49"/>
      <c r="C135" s="26"/>
      <c r="D135" s="31"/>
      <c r="E135" s="50"/>
      <c r="F135" s="51"/>
    </row>
    <row r="136" spans="1:6" x14ac:dyDescent="0.35">
      <c r="A136" s="19"/>
      <c r="B136" s="49" t="s">
        <v>73</v>
      </c>
      <c r="C136" s="26"/>
      <c r="D136" s="31"/>
      <c r="E136" s="50"/>
      <c r="F136" s="51"/>
    </row>
    <row r="137" spans="1:6" x14ac:dyDescent="0.35">
      <c r="A137" s="19"/>
      <c r="B137" s="36"/>
      <c r="C137" s="58"/>
      <c r="D137" s="59"/>
      <c r="E137" s="72"/>
      <c r="F137" s="34"/>
    </row>
    <row r="138" spans="1:6" x14ac:dyDescent="0.35">
      <c r="A138" s="19">
        <f>A134+0.01</f>
        <v>3.0899999999999981</v>
      </c>
      <c r="B138" s="36" t="s">
        <v>74</v>
      </c>
      <c r="C138" s="58" t="s">
        <v>52</v>
      </c>
      <c r="D138" s="73">
        <v>3</v>
      </c>
      <c r="E138" s="28"/>
      <c r="F138" s="34">
        <f t="shared" ref="F138" si="31">D138*E138</f>
        <v>0</v>
      </c>
    </row>
    <row r="139" spans="1:6" x14ac:dyDescent="0.35">
      <c r="A139" s="19"/>
      <c r="B139" s="36"/>
      <c r="C139" s="58"/>
      <c r="D139" s="59"/>
      <c r="E139" s="72"/>
      <c r="F139" s="34"/>
    </row>
    <row r="140" spans="1:6" x14ac:dyDescent="0.35">
      <c r="A140" s="19"/>
      <c r="B140" s="49" t="s">
        <v>75</v>
      </c>
      <c r="C140" s="26"/>
      <c r="D140" s="31"/>
      <c r="E140" s="50"/>
      <c r="F140" s="51"/>
    </row>
    <row r="141" spans="1:6" x14ac:dyDescent="0.35">
      <c r="A141" s="19"/>
      <c r="B141" s="36"/>
      <c r="C141" s="58"/>
      <c r="D141" s="59"/>
      <c r="E141" s="28"/>
      <c r="F141" s="34"/>
    </row>
    <row r="142" spans="1:6" ht="104" x14ac:dyDescent="0.35">
      <c r="A142" s="35">
        <f>A138+0.01</f>
        <v>3.0999999999999979</v>
      </c>
      <c r="B142" s="36" t="s">
        <v>76</v>
      </c>
      <c r="C142" s="58" t="s">
        <v>52</v>
      </c>
      <c r="D142" s="73">
        <v>2</v>
      </c>
      <c r="E142" s="28"/>
      <c r="F142" s="34">
        <f>D142*E142</f>
        <v>0</v>
      </c>
    </row>
    <row r="143" spans="1:6" x14ac:dyDescent="0.35">
      <c r="A143" s="35"/>
      <c r="B143" s="36"/>
      <c r="C143" s="58"/>
      <c r="D143" s="73"/>
      <c r="E143" s="28"/>
      <c r="F143" s="34"/>
    </row>
    <row r="144" spans="1:6" ht="104" x14ac:dyDescent="0.35">
      <c r="A144" s="35">
        <v>3.2</v>
      </c>
      <c r="B144" s="36" t="s">
        <v>77</v>
      </c>
      <c r="C144" s="58" t="s">
        <v>52</v>
      </c>
      <c r="D144" s="73">
        <v>1</v>
      </c>
      <c r="E144" s="28"/>
      <c r="F144" s="34"/>
    </row>
    <row r="145" spans="1:6" x14ac:dyDescent="0.35">
      <c r="A145" s="19"/>
      <c r="B145" s="49"/>
      <c r="C145" s="26"/>
      <c r="D145" s="31"/>
      <c r="E145" s="50"/>
      <c r="F145" s="51"/>
    </row>
    <row r="146" spans="1:6" x14ac:dyDescent="0.35">
      <c r="A146" s="19"/>
      <c r="B146" s="49" t="s">
        <v>78</v>
      </c>
      <c r="C146" s="58"/>
      <c r="D146" s="59"/>
      <c r="E146" s="28"/>
      <c r="F146" s="34"/>
    </row>
    <row r="147" spans="1:6" x14ac:dyDescent="0.35">
      <c r="A147" s="19"/>
      <c r="B147" s="49"/>
      <c r="C147" s="26"/>
      <c r="D147" s="31"/>
      <c r="E147" s="50"/>
      <c r="F147" s="51"/>
    </row>
    <row r="148" spans="1:6" x14ac:dyDescent="0.35">
      <c r="A148" s="35">
        <f>A142+0.01</f>
        <v>3.1099999999999977</v>
      </c>
      <c r="B148" s="36" t="s">
        <v>79</v>
      </c>
      <c r="C148" s="58" t="s">
        <v>80</v>
      </c>
      <c r="D148" s="59">
        <v>6</v>
      </c>
      <c r="E148" s="72"/>
      <c r="F148" s="34">
        <f>D148*E148</f>
        <v>0</v>
      </c>
    </row>
    <row r="149" spans="1:6" x14ac:dyDescent="0.35">
      <c r="A149" s="19"/>
      <c r="B149" s="49"/>
      <c r="C149" s="26"/>
      <c r="D149" s="31"/>
      <c r="E149" s="50"/>
      <c r="F149" s="51"/>
    </row>
    <row r="150" spans="1:6" x14ac:dyDescent="0.35">
      <c r="A150" s="19"/>
      <c r="B150" s="49" t="s">
        <v>81</v>
      </c>
      <c r="C150" s="26"/>
      <c r="D150" s="31"/>
      <c r="E150" s="50"/>
      <c r="F150" s="51"/>
    </row>
    <row r="151" spans="1:6" x14ac:dyDescent="0.35">
      <c r="A151" s="35"/>
      <c r="B151" s="36"/>
      <c r="C151" s="58"/>
      <c r="D151" s="59"/>
      <c r="E151" s="72"/>
      <c r="F151" s="34"/>
    </row>
    <row r="152" spans="1:6" ht="39" x14ac:dyDescent="0.35">
      <c r="A152" s="35" t="s">
        <v>82</v>
      </c>
      <c r="B152" s="36" t="s">
        <v>83</v>
      </c>
      <c r="C152" s="58" t="s">
        <v>80</v>
      </c>
      <c r="D152" s="59">
        <v>2</v>
      </c>
      <c r="E152" s="72"/>
      <c r="F152" s="34">
        <f t="shared" ref="F152" si="32">D152*E152</f>
        <v>0</v>
      </c>
    </row>
    <row r="153" spans="1:6" x14ac:dyDescent="0.35">
      <c r="A153" s="19"/>
      <c r="B153" s="36"/>
      <c r="C153" s="58"/>
      <c r="D153" s="59"/>
      <c r="E153" s="72"/>
      <c r="F153" s="34"/>
    </row>
    <row r="154" spans="1:6" x14ac:dyDescent="0.35">
      <c r="A154" s="43">
        <v>4</v>
      </c>
      <c r="B154" s="74" t="s">
        <v>84</v>
      </c>
      <c r="C154" s="45"/>
      <c r="D154" s="46"/>
      <c r="E154" s="75"/>
      <c r="F154" s="76"/>
    </row>
    <row r="155" spans="1:6" x14ac:dyDescent="0.35">
      <c r="A155" s="19"/>
      <c r="B155" s="49"/>
      <c r="C155" s="26"/>
      <c r="D155" s="31"/>
      <c r="E155" s="50"/>
      <c r="F155" s="51"/>
    </row>
    <row r="156" spans="1:6" x14ac:dyDescent="0.35">
      <c r="A156" s="19">
        <f>4.01</f>
        <v>4.01</v>
      </c>
      <c r="B156" s="36" t="s">
        <v>85</v>
      </c>
      <c r="C156" s="58" t="s">
        <v>11</v>
      </c>
      <c r="D156" s="59">
        <v>52</v>
      </c>
      <c r="E156" s="72"/>
      <c r="F156" s="34">
        <f t="shared" si="26"/>
        <v>0</v>
      </c>
    </row>
    <row r="157" spans="1:6" x14ac:dyDescent="0.35">
      <c r="A157" s="19"/>
      <c r="B157" s="36"/>
      <c r="C157" s="58"/>
      <c r="D157" s="59"/>
      <c r="E157" s="28"/>
      <c r="F157" s="34"/>
    </row>
    <row r="158" spans="1:6" x14ac:dyDescent="0.35">
      <c r="A158" s="19">
        <f t="shared" ref="A158:A160" si="33">A156+0.01</f>
        <v>4.0199999999999996</v>
      </c>
      <c r="B158" s="36" t="s">
        <v>86</v>
      </c>
      <c r="C158" s="58" t="s">
        <v>55</v>
      </c>
      <c r="D158" s="59">
        <v>7</v>
      </c>
      <c r="E158" s="28"/>
      <c r="F158" s="34">
        <f t="shared" si="26"/>
        <v>0</v>
      </c>
    </row>
    <row r="159" spans="1:6" x14ac:dyDescent="0.35">
      <c r="A159" s="19"/>
      <c r="B159" s="36"/>
      <c r="C159" s="58"/>
      <c r="D159" s="59"/>
      <c r="E159" s="28"/>
      <c r="F159" s="34"/>
    </row>
    <row r="160" spans="1:6" x14ac:dyDescent="0.35">
      <c r="A160" s="19">
        <f t="shared" si="33"/>
        <v>4.0299999999999994</v>
      </c>
      <c r="B160" s="36" t="s">
        <v>87</v>
      </c>
      <c r="C160" s="58" t="s">
        <v>11</v>
      </c>
      <c r="D160" s="59">
        <v>42.8</v>
      </c>
      <c r="E160" s="28"/>
      <c r="F160" s="34">
        <f t="shared" si="26"/>
        <v>0</v>
      </c>
    </row>
    <row r="161" spans="1:6" x14ac:dyDescent="0.35">
      <c r="A161" s="19"/>
      <c r="B161" s="36"/>
      <c r="C161" s="58"/>
      <c r="D161" s="77"/>
      <c r="E161" s="28"/>
      <c r="F161" s="34"/>
    </row>
    <row r="162" spans="1:6" x14ac:dyDescent="0.35">
      <c r="A162" s="19"/>
      <c r="B162" s="60" t="s">
        <v>88</v>
      </c>
      <c r="C162" s="58"/>
      <c r="D162" s="59"/>
      <c r="E162" s="28"/>
      <c r="F162" s="34"/>
    </row>
    <row r="163" spans="1:6" x14ac:dyDescent="0.35">
      <c r="A163" s="19"/>
      <c r="B163" s="60"/>
      <c r="C163" s="58"/>
      <c r="D163" s="59"/>
      <c r="E163" s="28"/>
      <c r="F163" s="34"/>
    </row>
    <row r="164" spans="1:6" ht="26" x14ac:dyDescent="0.35">
      <c r="A164" s="19">
        <f>A160+0.01</f>
        <v>4.0399999999999991</v>
      </c>
      <c r="B164" s="36" t="s">
        <v>89</v>
      </c>
      <c r="C164" s="58" t="s">
        <v>11</v>
      </c>
      <c r="D164" s="59">
        <v>49</v>
      </c>
      <c r="E164" s="28"/>
      <c r="F164" s="34">
        <f t="shared" si="26"/>
        <v>0</v>
      </c>
    </row>
    <row r="165" spans="1:6" x14ac:dyDescent="0.35">
      <c r="A165" s="19"/>
      <c r="B165" s="36"/>
      <c r="C165" s="58"/>
      <c r="D165" s="59"/>
      <c r="E165" s="28"/>
      <c r="F165" s="34"/>
    </row>
    <row r="166" spans="1:6" x14ac:dyDescent="0.35">
      <c r="A166" s="19">
        <f t="shared" ref="A166:A170" si="34">A164+0.01</f>
        <v>4.0499999999999989</v>
      </c>
      <c r="B166" s="36" t="s">
        <v>90</v>
      </c>
      <c r="C166" s="58" t="s">
        <v>11</v>
      </c>
      <c r="D166" s="59">
        <v>6.5</v>
      </c>
      <c r="E166" s="28"/>
      <c r="F166" s="34">
        <f t="shared" si="26"/>
        <v>0</v>
      </c>
    </row>
    <row r="167" spans="1:6" x14ac:dyDescent="0.35">
      <c r="A167" s="19"/>
      <c r="B167" s="36"/>
      <c r="C167" s="58"/>
      <c r="D167" s="59"/>
      <c r="E167" s="28"/>
      <c r="F167" s="34"/>
    </row>
    <row r="168" spans="1:6" x14ac:dyDescent="0.35">
      <c r="A168" s="19">
        <f t="shared" si="34"/>
        <v>4.0599999999999987</v>
      </c>
      <c r="B168" s="36" t="s">
        <v>91</v>
      </c>
      <c r="C168" s="58" t="s">
        <v>11</v>
      </c>
      <c r="D168" s="59">
        <v>10</v>
      </c>
      <c r="E168" s="28"/>
      <c r="F168" s="34">
        <f>D168*E168</f>
        <v>0</v>
      </c>
    </row>
    <row r="169" spans="1:6" x14ac:dyDescent="0.35">
      <c r="A169" s="19"/>
      <c r="B169" s="36"/>
      <c r="C169" s="58"/>
      <c r="D169" s="59"/>
      <c r="E169" s="28"/>
      <c r="F169" s="34"/>
    </row>
    <row r="170" spans="1:6" x14ac:dyDescent="0.35">
      <c r="A170" s="19">
        <f t="shared" si="34"/>
        <v>4.0699999999999985</v>
      </c>
      <c r="B170" s="36" t="s">
        <v>92</v>
      </c>
      <c r="C170" s="58" t="s">
        <v>11</v>
      </c>
      <c r="D170" s="59">
        <v>36</v>
      </c>
      <c r="E170" s="28"/>
      <c r="F170" s="34">
        <f t="shared" ref="F170" si="35">D170*E170</f>
        <v>0</v>
      </c>
    </row>
    <row r="171" spans="1:6" x14ac:dyDescent="0.35">
      <c r="A171" s="19"/>
      <c r="B171" s="36"/>
      <c r="C171" s="58"/>
      <c r="D171" s="59"/>
      <c r="E171" s="28"/>
      <c r="F171" s="34"/>
    </row>
    <row r="172" spans="1:6" x14ac:dyDescent="0.35">
      <c r="A172" s="78">
        <v>5</v>
      </c>
      <c r="B172" s="20" t="s">
        <v>93</v>
      </c>
      <c r="C172" s="5"/>
      <c r="D172" s="6"/>
      <c r="E172" s="28"/>
      <c r="F172" s="29"/>
    </row>
    <row r="173" spans="1:6" x14ac:dyDescent="0.35">
      <c r="A173" s="35"/>
      <c r="B173" s="20"/>
      <c r="C173" s="5"/>
      <c r="D173" s="6"/>
      <c r="E173" s="28"/>
      <c r="F173" s="29"/>
    </row>
    <row r="174" spans="1:6" x14ac:dyDescent="0.35">
      <c r="A174" s="19">
        <v>5.01</v>
      </c>
      <c r="B174" s="79" t="s">
        <v>94</v>
      </c>
      <c r="C174" s="5" t="s">
        <v>14</v>
      </c>
      <c r="D174" s="6">
        <v>1.8</v>
      </c>
      <c r="E174" s="28"/>
      <c r="F174" s="51">
        <f t="shared" ref="F174:F184" si="36">D174*E174</f>
        <v>0</v>
      </c>
    </row>
    <row r="175" spans="1:6" x14ac:dyDescent="0.35">
      <c r="A175" s="19"/>
      <c r="B175" s="79"/>
      <c r="C175" s="5"/>
      <c r="D175" s="6"/>
      <c r="E175" s="28"/>
      <c r="F175" s="51"/>
    </row>
    <row r="176" spans="1:6" x14ac:dyDescent="0.35">
      <c r="A176" s="19">
        <f t="shared" ref="A176:A184" si="37">A174+0.01</f>
        <v>5.0199999999999996</v>
      </c>
      <c r="B176" s="79" t="s">
        <v>95</v>
      </c>
      <c r="C176" s="5" t="s">
        <v>11</v>
      </c>
      <c r="D176" s="6">
        <v>4.5</v>
      </c>
      <c r="E176" s="28"/>
      <c r="F176" s="51">
        <f t="shared" si="36"/>
        <v>0</v>
      </c>
    </row>
    <row r="177" spans="1:6" x14ac:dyDescent="0.35">
      <c r="A177" s="19"/>
      <c r="B177" s="79"/>
      <c r="C177" s="5"/>
      <c r="D177" s="6"/>
      <c r="E177" s="28"/>
      <c r="F177" s="51"/>
    </row>
    <row r="178" spans="1:6" x14ac:dyDescent="0.35">
      <c r="A178" s="19">
        <f t="shared" si="37"/>
        <v>5.0299999999999994</v>
      </c>
      <c r="B178" s="32" t="s">
        <v>49</v>
      </c>
      <c r="C178" s="26" t="s">
        <v>25</v>
      </c>
      <c r="D178" s="31">
        <v>20</v>
      </c>
      <c r="E178" s="28"/>
      <c r="F178" s="34">
        <f t="shared" ref="F178" si="38">D178*E178</f>
        <v>0</v>
      </c>
    </row>
    <row r="179" spans="1:6" x14ac:dyDescent="0.35">
      <c r="A179" s="19"/>
      <c r="B179" s="79"/>
      <c r="C179" s="5"/>
      <c r="D179" s="6"/>
      <c r="E179" s="28"/>
      <c r="F179" s="51"/>
    </row>
    <row r="180" spans="1:6" x14ac:dyDescent="0.35">
      <c r="A180" s="19">
        <f t="shared" si="37"/>
        <v>5.0399999999999991</v>
      </c>
      <c r="B180" s="79" t="s">
        <v>96</v>
      </c>
      <c r="C180" s="5" t="s">
        <v>14</v>
      </c>
      <c r="D180" s="6">
        <v>0.5</v>
      </c>
      <c r="E180" s="28"/>
      <c r="F180" s="51">
        <f t="shared" si="36"/>
        <v>0</v>
      </c>
    </row>
    <row r="181" spans="1:6" x14ac:dyDescent="0.35">
      <c r="A181" s="19"/>
      <c r="B181" s="79"/>
      <c r="C181" s="5"/>
      <c r="D181" s="6"/>
      <c r="E181" s="28"/>
      <c r="F181" s="51"/>
    </row>
    <row r="182" spans="1:6" ht="26" x14ac:dyDescent="0.35">
      <c r="A182" s="19">
        <f t="shared" si="37"/>
        <v>5.0499999999999989</v>
      </c>
      <c r="B182" s="79" t="s">
        <v>97</v>
      </c>
      <c r="C182" s="5" t="s">
        <v>8</v>
      </c>
      <c r="D182" s="6">
        <v>1</v>
      </c>
      <c r="E182" s="28"/>
      <c r="F182" s="51">
        <f t="shared" si="36"/>
        <v>0</v>
      </c>
    </row>
    <row r="183" spans="1:6" x14ac:dyDescent="0.35">
      <c r="A183" s="19"/>
      <c r="B183" s="79"/>
      <c r="C183" s="5"/>
      <c r="D183" s="6"/>
      <c r="E183" s="28"/>
      <c r="F183" s="51"/>
    </row>
    <row r="184" spans="1:6" x14ac:dyDescent="0.35">
      <c r="A184" s="19">
        <f t="shared" si="37"/>
        <v>5.0599999999999987</v>
      </c>
      <c r="B184" s="79" t="s">
        <v>98</v>
      </c>
      <c r="C184" s="5" t="s">
        <v>52</v>
      </c>
      <c r="D184" s="80">
        <v>1</v>
      </c>
      <c r="E184" s="28"/>
      <c r="F184" s="51">
        <f t="shared" si="36"/>
        <v>0</v>
      </c>
    </row>
    <row r="185" spans="1:6" x14ac:dyDescent="0.35">
      <c r="A185" s="19"/>
      <c r="B185" s="79"/>
      <c r="C185" s="5"/>
      <c r="D185" s="81"/>
      <c r="E185" s="82"/>
      <c r="F185" s="83"/>
    </row>
    <row r="186" spans="1:6" x14ac:dyDescent="0.35">
      <c r="A186" s="84">
        <v>5.07</v>
      </c>
      <c r="B186" s="85" t="s">
        <v>99</v>
      </c>
      <c r="C186" s="5" t="s">
        <v>52</v>
      </c>
      <c r="D186" s="86">
        <v>3</v>
      </c>
      <c r="E186" s="28"/>
      <c r="F186" s="29"/>
    </row>
    <row r="187" spans="1:6" x14ac:dyDescent="0.35">
      <c r="A187" s="87"/>
      <c r="B187" s="88" t="s">
        <v>100</v>
      </c>
      <c r="C187" s="89"/>
      <c r="D187" s="90"/>
      <c r="E187" s="91"/>
      <c r="F187" s="92">
        <f>SUM(F7:F186)</f>
        <v>0</v>
      </c>
    </row>
    <row r="188" spans="1:6" x14ac:dyDescent="0.35">
      <c r="A188" s="7"/>
      <c r="B188" s="8"/>
      <c r="C188" s="9"/>
      <c r="D188" s="10"/>
      <c r="E188" s="11"/>
      <c r="F188" s="12"/>
    </row>
  </sheetData>
  <mergeCells count="2">
    <mergeCell ref="A1:F1"/>
    <mergeCell ref="A2:F2"/>
  </mergeCells>
  <pageMargins left="0.7" right="0.7" top="0.75" bottom="0.75" header="0.3" footer="0.3"/>
  <pageSetup scale="2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 NAPOSIMORU</vt:lpstr>
      <vt:lpstr>'BOQ - NAPOSIMORU'!Print_Area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Hassan Aden</cp:lastModifiedBy>
  <cp:revision/>
  <dcterms:created xsi:type="dcterms:W3CDTF">2024-05-24T04:24:57Z</dcterms:created>
  <dcterms:modified xsi:type="dcterms:W3CDTF">2025-03-28T16:40:04Z</dcterms:modified>
  <cp:category/>
  <cp:contentStatus/>
</cp:coreProperties>
</file>